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windowHeight="27700" tabRatio="600" firstSheet="0" activeTab="2" autoFilterDateGrouping="1"/>
  </bookViews>
  <sheets>
    <sheet name="Sheet1" sheetId="1" state="visible" r:id="rId1"/>
    <sheet name="Sheet2" sheetId="2" state="visible" r:id="rId2"/>
    <sheet name="Sheet3" sheetId="3" state="visible" r:id="rId3"/>
  </sheets>
  <definedNames>
    <definedName name="_xlnm._FilterDatabase" localSheetId="0" hidden="1">'Sheet1'!$A$1:$N$228</definedName>
  </definedNames>
  <calcPr calcId="191029" fullCalcOnLoad="1"/>
</workbook>
</file>

<file path=xl/styles.xml><?xml version="1.0" encoding="utf-8"?>
<styleSheet xmlns="http://schemas.openxmlformats.org/spreadsheetml/2006/main">
  <numFmts count="4">
    <numFmt numFmtId="164" formatCode="0.00_);[Red]\(0.00\)"/>
    <numFmt numFmtId="165" formatCode="0.00_ "/>
    <numFmt numFmtId="166" formatCode="yyyy-mm-dd h:mm:ss"/>
    <numFmt numFmtId="167" formatCode="yyyy-mm-dd hh:mm:ss"/>
  </numFmts>
  <fonts count="32">
    <font>
      <name val="宋体"/>
      <charset val="134"/>
      <color theme="1"/>
      <sz val="11"/>
      <scheme val="minor"/>
    </font>
    <font>
      <name val="微软雅黑"/>
      <charset val="134"/>
      <b val="1"/>
      <color theme="1"/>
      <sz val="14"/>
    </font>
    <font>
      <name val="微软雅黑"/>
      <charset val="134"/>
      <color theme="1"/>
      <sz val="14"/>
    </font>
    <font>
      <name val="宋体"/>
      <charset val="134"/>
      <color rgb="FF000000"/>
      <sz val="11"/>
      <scheme val="minor"/>
    </font>
    <font>
      <name val="SimSun"/>
      <charset val="134"/>
      <b val="1"/>
      <color rgb="FF000000"/>
      <sz val="14"/>
    </font>
    <font>
      <name val="宋体"/>
      <charset val="134"/>
      <b val="1"/>
      <color rgb="FF000000"/>
      <sz val="14"/>
      <scheme val="minor"/>
    </font>
    <font>
      <name val="宋体"/>
      <charset val="134"/>
      <b val="1"/>
      <color rgb="FF000000"/>
      <sz val="10"/>
      <scheme val="minor"/>
    </font>
    <font>
      <name val="微软雅黑"/>
      <charset val="134"/>
      <b val="1"/>
      <color rgb="FF000000"/>
      <sz val="11"/>
    </font>
    <font>
      <name val="SimSun"/>
      <charset val="134"/>
      <color rgb="FF000000"/>
      <sz val="11"/>
    </font>
    <font>
      <name val="宋体"/>
      <charset val="134"/>
      <color rgb="FF000000"/>
      <sz val="10"/>
      <scheme val="minor"/>
    </font>
    <font>
      <name val="宋体"/>
      <charset val="134"/>
      <b val="1"/>
      <color rgb="FF000000"/>
      <sz val="11"/>
      <scheme val="minor"/>
    </font>
    <font>
      <name val="宋体"/>
      <charset val="134"/>
      <color rgb="FFFF0000"/>
      <sz val="10"/>
      <scheme val="minor"/>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name val="宋体"/>
      <charset val="134"/>
      <color indexed="8"/>
      <sz val="11"/>
    </font>
  </fonts>
  <fills count="41">
    <fill>
      <patternFill/>
    </fill>
    <fill>
      <patternFill patternType="gray125"/>
    </fill>
    <fill>
      <patternFill patternType="solid">
        <fgColor theme="9" tint="0.6"/>
        <bgColor indexed="64"/>
      </patternFill>
    </fill>
    <fill>
      <patternFill patternType="solid">
        <fgColor theme="7" tint="0.6"/>
        <bgColor indexed="64"/>
      </patternFill>
    </fill>
    <fill>
      <patternFill patternType="solid">
        <fgColor theme="4" tint="0.4"/>
        <bgColor indexed="64"/>
      </patternFill>
    </fill>
    <fill>
      <patternFill patternType="solid">
        <fgColor theme="8" tint="0.6"/>
        <bgColor indexed="64"/>
      </patternFill>
    </fill>
    <fill>
      <patternFill patternType="solid">
        <fgColor theme="6" tint="0.8"/>
        <bgColor indexed="64"/>
      </patternFill>
    </fill>
    <fill>
      <patternFill patternType="solid">
        <fgColor rgb="FF9DC3E6"/>
        <bgColor indexed="64"/>
      </patternFill>
    </fill>
    <fill>
      <patternFill patternType="solid">
        <fgColor rgb="FFBDD7EE"/>
        <bgColor indexed="64"/>
      </patternFill>
    </fill>
    <fill>
      <patternFill patternType="solid">
        <fgColor rgb="FFF8CBAD"/>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auto="1"/>
      </left>
      <right/>
      <top/>
      <bottom/>
      <diagonal/>
    </border>
    <border>
      <left/>
      <right style="thin">
        <color auto="1"/>
      </right>
      <top/>
      <bottom/>
      <diagonal/>
    </border>
  </borders>
  <cellStyleXfs count="50">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12" fillId="0" borderId="0" applyAlignment="1">
      <alignment vertical="center"/>
    </xf>
    <xf numFmtId="0" fontId="13" fillId="0" borderId="0" applyAlignment="1">
      <alignment vertical="center"/>
    </xf>
    <xf numFmtId="0" fontId="0" fillId="10" borderId="11" applyAlignment="1">
      <alignment vertical="center"/>
    </xf>
    <xf numFmtId="0" fontId="14" fillId="0" borderId="0" applyAlignment="1">
      <alignment vertical="center"/>
    </xf>
    <xf numFmtId="0" fontId="15" fillId="0" borderId="0" applyAlignment="1">
      <alignment vertical="center"/>
    </xf>
    <xf numFmtId="0" fontId="16" fillId="0" borderId="0" applyAlignment="1">
      <alignment vertical="center"/>
    </xf>
    <xf numFmtId="0" fontId="17" fillId="0" borderId="12" applyAlignment="1">
      <alignment vertical="center"/>
    </xf>
    <xf numFmtId="0" fontId="18" fillId="0" borderId="12" applyAlignment="1">
      <alignment vertical="center"/>
    </xf>
    <xf numFmtId="0" fontId="19" fillId="0" borderId="13" applyAlignment="1">
      <alignment vertical="center"/>
    </xf>
    <xf numFmtId="0" fontId="19" fillId="0" borderId="0" applyAlignment="1">
      <alignment vertical="center"/>
    </xf>
    <xf numFmtId="0" fontId="20" fillId="11" borderId="14" applyAlignment="1">
      <alignment vertical="center"/>
    </xf>
    <xf numFmtId="0" fontId="21" fillId="12" borderId="15" applyAlignment="1">
      <alignment vertical="center"/>
    </xf>
    <xf numFmtId="0" fontId="22" fillId="12" borderId="14" applyAlignment="1">
      <alignment vertical="center"/>
    </xf>
    <xf numFmtId="0" fontId="23" fillId="13" borderId="16" applyAlignment="1">
      <alignment vertical="center"/>
    </xf>
    <xf numFmtId="0" fontId="24" fillId="0" borderId="17" applyAlignment="1">
      <alignment vertical="center"/>
    </xf>
    <xf numFmtId="0" fontId="25" fillId="0" borderId="18" applyAlignment="1">
      <alignment vertical="center"/>
    </xf>
    <xf numFmtId="0" fontId="26" fillId="14" borderId="0" applyAlignment="1">
      <alignment vertical="center"/>
    </xf>
    <xf numFmtId="0" fontId="27" fillId="15" borderId="0" applyAlignment="1">
      <alignment vertical="center"/>
    </xf>
    <xf numFmtId="0" fontId="28" fillId="16" borderId="0" applyAlignment="1">
      <alignment vertical="center"/>
    </xf>
    <xf numFmtId="0" fontId="29" fillId="17" borderId="0" applyAlignment="1">
      <alignment vertical="center"/>
    </xf>
    <xf numFmtId="0" fontId="30" fillId="18" borderId="0" applyAlignment="1">
      <alignment vertical="center"/>
    </xf>
    <xf numFmtId="0" fontId="30" fillId="19" borderId="0" applyAlignment="1">
      <alignment vertical="center"/>
    </xf>
    <xf numFmtId="0" fontId="29" fillId="20" borderId="0" applyAlignment="1">
      <alignment vertical="center"/>
    </xf>
    <xf numFmtId="0" fontId="29" fillId="21" borderId="0" applyAlignment="1">
      <alignment vertical="center"/>
    </xf>
    <xf numFmtId="0" fontId="30" fillId="22" borderId="0" applyAlignment="1">
      <alignment vertical="center"/>
    </xf>
    <xf numFmtId="0" fontId="30" fillId="23" borderId="0" applyAlignment="1">
      <alignment vertical="center"/>
    </xf>
    <xf numFmtId="0" fontId="29" fillId="24" borderId="0" applyAlignment="1">
      <alignment vertical="center"/>
    </xf>
    <xf numFmtId="0" fontId="29" fillId="25" borderId="0" applyAlignment="1">
      <alignment vertical="center"/>
    </xf>
    <xf numFmtId="0" fontId="30" fillId="26" borderId="0" applyAlignment="1">
      <alignment vertical="center"/>
    </xf>
    <xf numFmtId="0" fontId="30" fillId="27" borderId="0" applyAlignment="1">
      <alignment vertical="center"/>
    </xf>
    <xf numFmtId="0" fontId="29" fillId="28" borderId="0" applyAlignment="1">
      <alignment vertical="center"/>
    </xf>
    <xf numFmtId="0" fontId="29" fillId="29" borderId="0" applyAlignment="1">
      <alignment vertical="center"/>
    </xf>
    <xf numFmtId="0" fontId="30" fillId="30" borderId="0" applyAlignment="1">
      <alignment vertical="center"/>
    </xf>
    <xf numFmtId="0" fontId="30" fillId="31" borderId="0" applyAlignment="1">
      <alignment vertical="center"/>
    </xf>
    <xf numFmtId="0" fontId="29" fillId="32" borderId="0" applyAlignment="1">
      <alignment vertical="center"/>
    </xf>
    <xf numFmtId="0" fontId="29" fillId="33" borderId="0" applyAlignment="1">
      <alignment vertical="center"/>
    </xf>
    <xf numFmtId="0" fontId="30" fillId="34" borderId="0" applyAlignment="1">
      <alignment vertical="center"/>
    </xf>
    <xf numFmtId="0" fontId="30" fillId="35" borderId="0" applyAlignment="1">
      <alignment vertical="center"/>
    </xf>
    <xf numFmtId="0" fontId="29" fillId="36" borderId="0" applyAlignment="1">
      <alignment vertical="center"/>
    </xf>
    <xf numFmtId="0" fontId="29" fillId="37" borderId="0" applyAlignment="1">
      <alignment vertical="center"/>
    </xf>
    <xf numFmtId="0" fontId="30" fillId="38" borderId="0" applyAlignment="1">
      <alignment vertical="center"/>
    </xf>
    <xf numFmtId="0" fontId="30" fillId="39" borderId="0" applyAlignment="1">
      <alignment vertical="center"/>
    </xf>
    <xf numFmtId="0" fontId="29" fillId="40" borderId="0" applyAlignment="1">
      <alignment vertical="center"/>
    </xf>
    <xf numFmtId="0" fontId="31" fillId="0" borderId="0" applyAlignment="1">
      <alignment vertical="center"/>
    </xf>
  </cellStyleXfs>
  <cellXfs count="56">
    <xf numFmtId="0" fontId="0" fillId="0" borderId="0" applyAlignment="1" pivotButton="0" quotePrefix="0" xfId="0">
      <alignment vertical="center"/>
    </xf>
    <xf numFmtId="0" fontId="0" fillId="0" borderId="0" pivotButton="0" quotePrefix="0" xfId="0"/>
    <xf numFmtId="0" fontId="1" fillId="0" borderId="1" applyAlignment="1" pivotButton="0" quotePrefix="0" xfId="49">
      <alignment horizontal="center" vertical="center" wrapText="1"/>
    </xf>
    <xf numFmtId="0" fontId="2" fillId="2" borderId="1" applyAlignment="1" pivotButton="0" quotePrefix="0" xfId="0">
      <alignment horizontal="center" vertical="center"/>
    </xf>
    <xf numFmtId="0" fontId="0" fillId="0" borderId="2" pivotButton="0" quotePrefix="0" xfId="0"/>
    <xf numFmtId="0" fontId="0" fillId="0" borderId="3" pivotButton="0" quotePrefix="0" xfId="0"/>
    <xf numFmtId="0" fontId="2" fillId="3" borderId="1" applyAlignment="1" pivotButton="0" quotePrefix="0" xfId="0">
      <alignment horizontal="center" vertical="center"/>
    </xf>
    <xf numFmtId="0" fontId="2" fillId="4" borderId="1" applyAlignment="1" pivotButton="0" quotePrefix="0" xfId="0">
      <alignment horizontal="center" vertical="center"/>
    </xf>
    <xf numFmtId="0" fontId="0" fillId="0" borderId="4" pivotButton="0" quotePrefix="0" xfId="0"/>
    <xf numFmtId="0" fontId="0" fillId="0" borderId="5" pivotButton="0" quotePrefix="0" xfId="0"/>
    <xf numFmtId="0" fontId="0" fillId="0" borderId="6" pivotButton="0" quotePrefix="0" xfId="0"/>
    <xf numFmtId="0" fontId="0" fillId="0" borderId="7" pivotButton="0" quotePrefix="0" xfId="0"/>
    <xf numFmtId="0" fontId="0" fillId="0" borderId="8" pivotButton="0" quotePrefix="0" xfId="0"/>
    <xf numFmtId="0" fontId="2" fillId="0" borderId="1" applyAlignment="1" pivotButton="0" quotePrefix="0" xfId="49">
      <alignment horizontal="center" vertical="center" wrapText="1"/>
    </xf>
    <xf numFmtId="10" fontId="2" fillId="2" borderId="1" applyAlignment="1" pivotButton="0" quotePrefix="0" xfId="0">
      <alignment horizontal="center" vertical="center"/>
    </xf>
    <xf numFmtId="10" fontId="2" fillId="3" borderId="1" applyAlignment="1" pivotButton="0" quotePrefix="0" xfId="0">
      <alignment horizontal="center" vertical="center"/>
    </xf>
    <xf numFmtId="10" fontId="2" fillId="4" borderId="1" applyAlignment="1" pivotButton="0" quotePrefix="0" xfId="0">
      <alignment horizontal="center" vertical="center"/>
    </xf>
    <xf numFmtId="0" fontId="2" fillId="5" borderId="1" applyAlignment="1" pivotButton="0" quotePrefix="0" xfId="49">
      <alignment horizontal="center" vertical="center" wrapText="1"/>
    </xf>
    <xf numFmtId="0" fontId="2" fillId="5" borderId="1" applyAlignment="1" pivotButton="0" quotePrefix="0" xfId="0">
      <alignment horizontal="center" vertical="center"/>
    </xf>
    <xf numFmtId="10" fontId="2" fillId="5" borderId="1" applyAlignment="1" pivotButton="0" quotePrefix="0" xfId="0">
      <alignment horizontal="center" vertical="center"/>
    </xf>
    <xf numFmtId="0" fontId="2" fillId="6" borderId="1" applyAlignment="1" pivotButton="0" quotePrefix="0" xfId="49">
      <alignment horizontal="center" vertical="center"/>
    </xf>
    <xf numFmtId="0" fontId="2" fillId="6" borderId="1" applyAlignment="1" pivotButton="0" quotePrefix="0" xfId="0">
      <alignment horizontal="center" vertical="center"/>
    </xf>
    <xf numFmtId="10" fontId="2" fillId="6" borderId="1" applyAlignment="1" pivotButton="0" quotePrefix="0" xfId="0">
      <alignment horizontal="center" vertical="center"/>
    </xf>
    <xf numFmtId="0" fontId="3" fillId="0" borderId="9" applyAlignment="1" pivotButton="0" quotePrefix="0" xfId="0">
      <alignment horizontal="center" vertical="center"/>
    </xf>
    <xf numFmtId="22" fontId="3" fillId="0" borderId="9" applyAlignment="1" pivotButton="0" quotePrefix="0" xfId="0">
      <alignment horizontal="center" vertical="center"/>
    </xf>
    <xf numFmtId="0" fontId="4" fillId="7" borderId="9" applyAlignment="1" pivotButton="0" quotePrefix="0" xfId="0">
      <alignment horizontal="center" vertical="center" wrapText="1"/>
    </xf>
    <xf numFmtId="0" fontId="5" fillId="7" borderId="9" applyAlignment="1" pivotButton="0" quotePrefix="0" xfId="0">
      <alignment horizontal="center" vertical="center"/>
    </xf>
    <xf numFmtId="0" fontId="6" fillId="8" borderId="9" applyAlignment="1" pivotButton="0" quotePrefix="0" xfId="0">
      <alignment horizontal="center" vertical="center" wrapText="1"/>
    </xf>
    <xf numFmtId="164" fontId="7" fillId="8" borderId="9" applyAlignment="1" pivotButton="0" quotePrefix="0" xfId="0">
      <alignment horizontal="center" vertical="center" wrapText="1"/>
    </xf>
    <xf numFmtId="0" fontId="8" fillId="8" borderId="9" applyAlignment="1" pivotButton="0" quotePrefix="0" xfId="0">
      <alignment horizontal="center" vertical="center" wrapText="1"/>
    </xf>
    <xf numFmtId="165" fontId="3" fillId="0" borderId="9" applyAlignment="1" pivotButton="0" quotePrefix="0" xfId="0">
      <alignment horizontal="center" vertical="center"/>
    </xf>
    <xf numFmtId="0" fontId="0" fillId="0" borderId="0" applyAlignment="1" pivotButton="0" quotePrefix="0" xfId="0">
      <alignment horizontal="center" vertical="center"/>
    </xf>
    <xf numFmtId="0" fontId="9" fillId="8" borderId="9" applyAlignment="1" pivotButton="0" quotePrefix="0" xfId="0">
      <alignment horizontal="left" vertical="center"/>
    </xf>
    <xf numFmtId="0" fontId="10" fillId="8" borderId="9" applyAlignment="1" pivotButton="0" quotePrefix="0" xfId="0">
      <alignment horizontal="left" vertical="center" wrapText="1"/>
    </xf>
    <xf numFmtId="164" fontId="7" fillId="8" borderId="9" applyAlignment="1" pivotButton="0" quotePrefix="0" xfId="0">
      <alignment horizontal="left" vertical="center" wrapText="1"/>
    </xf>
    <xf numFmtId="0" fontId="7" fillId="9" borderId="10" applyAlignment="1" pivotButton="0" quotePrefix="0" xfId="0">
      <alignment horizontal="left" vertical="center" wrapText="1"/>
    </xf>
    <xf numFmtId="0" fontId="7" fillId="9" borderId="9" applyAlignment="1" pivotButton="0" quotePrefix="0" xfId="0">
      <alignment horizontal="left" vertical="center" wrapText="1"/>
    </xf>
    <xf numFmtId="0" fontId="7" fillId="8" borderId="9" applyAlignment="1" pivotButton="0" quotePrefix="0" xfId="0">
      <alignment horizontal="left" vertical="center" wrapText="1"/>
    </xf>
    <xf numFmtId="22" fontId="9" fillId="8" borderId="9" applyAlignment="1" pivotButton="0" quotePrefix="0" xfId="0">
      <alignment horizontal="left" vertical="center"/>
    </xf>
    <xf numFmtId="164" fontId="3" fillId="8" borderId="9" applyAlignment="1" pivotButton="0" quotePrefix="0" xfId="0">
      <alignment horizontal="left" vertical="center" wrapText="1"/>
    </xf>
    <xf numFmtId="0" fontId="3" fillId="9" borderId="10" applyAlignment="1" pivotButton="0" quotePrefix="0" xfId="0">
      <alignment horizontal="left" vertical="center" wrapText="1"/>
    </xf>
    <xf numFmtId="22" fontId="3" fillId="9" borderId="9" applyAlignment="1" pivotButton="0" quotePrefix="0" xfId="0">
      <alignment horizontal="left" vertical="center" wrapText="1"/>
    </xf>
    <xf numFmtId="0" fontId="3" fillId="9" borderId="9" applyAlignment="1" pivotButton="0" quotePrefix="0" xfId="0">
      <alignment horizontal="left" vertical="center"/>
    </xf>
    <xf numFmtId="0" fontId="3" fillId="9" borderId="9" applyAlignment="1" pivotButton="0" quotePrefix="0" xfId="0">
      <alignment horizontal="left" vertical="center" wrapText="1"/>
    </xf>
    <xf numFmtId="0" fontId="3" fillId="0" borderId="9" applyAlignment="1" pivotButton="0" quotePrefix="0" xfId="0">
      <alignment horizontal="left" vertical="center"/>
    </xf>
    <xf numFmtId="0" fontId="11" fillId="8" borderId="9" applyAlignment="1" pivotButton="0" quotePrefix="0" xfId="0">
      <alignment horizontal="left" vertical="center"/>
    </xf>
    <xf numFmtId="0" fontId="9" fillId="8" borderId="9" applyAlignment="1" pivotButton="0" quotePrefix="0" xfId="0">
      <alignment horizontal="center" vertical="center"/>
    </xf>
    <xf numFmtId="22" fontId="9" fillId="8" borderId="9" applyAlignment="1" pivotButton="0" quotePrefix="0" xfId="0">
      <alignment horizontal="center" vertical="center"/>
    </xf>
    <xf numFmtId="0" fontId="3" fillId="9" borderId="10" applyAlignment="1" pivotButton="0" quotePrefix="0" xfId="0">
      <alignment horizontal="center" vertical="center" wrapText="1"/>
    </xf>
    <xf numFmtId="22" fontId="3" fillId="9" borderId="9" applyAlignment="1" pivotButton="0" quotePrefix="0" xfId="0">
      <alignment horizontal="center" vertical="center" wrapText="1"/>
    </xf>
    <xf numFmtId="0" fontId="3" fillId="9" borderId="9" applyAlignment="1" pivotButton="0" quotePrefix="0" xfId="0">
      <alignment horizontal="center" vertical="center"/>
    </xf>
    <xf numFmtId="0" fontId="3" fillId="9" borderId="9" applyAlignment="1" pivotButton="0" quotePrefix="0" xfId="0">
      <alignment horizontal="center" vertical="center" wrapText="1"/>
    </xf>
    <xf numFmtId="164" fontId="7" fillId="8" borderId="9" applyAlignment="1" pivotButton="0" quotePrefix="0" xfId="0">
      <alignment horizontal="left" vertical="center" wrapText="1"/>
    </xf>
    <xf numFmtId="167" fontId="0" fillId="0" borderId="0" pivotButton="0" quotePrefix="0" xfId="0"/>
    <xf numFmtId="2" fontId="0" fillId="0" borderId="0" pivotButton="0" quotePrefix="0" xfId="0"/>
    <xf numFmtId="164" fontId="7" fillId="8" borderId="9" applyAlignment="1" pivotButton="0" quotePrefix="0" xfId="0">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79"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R105"/>
  <sheetViews>
    <sheetView workbookViewId="0">
      <selection activeCell="R1" sqref="Q$1:R$1048576"/>
    </sheetView>
  </sheetViews>
  <sheetFormatPr baseColWidth="8" defaultColWidth="9.23076923076923" defaultRowHeight="16.8"/>
  <cols>
    <col width="76.7692307692308" customWidth="1" style="1" min="1" max="1"/>
    <col width="8.26923076923077" customWidth="1" style="1" min="2" max="2"/>
    <col width="15.0769230769231" customWidth="1" style="1" min="3" max="3"/>
    <col width="8.46153846153846" customWidth="1" style="1" min="4" max="4"/>
    <col width="29.8076923076923" customWidth="1" style="1" min="5" max="5"/>
    <col width="16.5384615384615" customWidth="1" style="1" min="6" max="6"/>
    <col width="89.6153846153846" customWidth="1" style="31" min="7" max="7"/>
    <col width="7.30769230769231" customWidth="1" style="1" min="8" max="8"/>
    <col width="7.38461538461539" customWidth="1" style="1" min="9" max="10"/>
    <col width="28.6923076923077" customWidth="1" style="1" min="11" max="11"/>
    <col width="36.6153846153846" customWidth="1" style="1" min="12" max="12"/>
    <col width="8.65384615384615" customWidth="1" style="1" min="13" max="13"/>
    <col width="8.15384615384615" customWidth="1" style="1" min="14" max="14"/>
    <col width="10.7692307692308" customWidth="1" style="1" min="17" max="17"/>
  </cols>
  <sheetData>
    <row r="1" ht="236" customHeight="1" s="1">
      <c r="A1" s="32" t="inlineStr">
        <is>
          <t>参评反馈情况</t>
        </is>
      </c>
      <c r="B1" s="33" t="inlineStr">
        <is>
          <t>是否20：00前来单</t>
        </is>
      </c>
      <c r="C1" s="33" t="inlineStr">
        <is>
          <t>链接超时时间</t>
        </is>
      </c>
      <c r="D1" s="33" t="inlineStr">
        <is>
          <t>是否
超时</t>
        </is>
      </c>
      <c r="E1" s="33" t="inlineStr">
        <is>
          <t>预计短信
下发时间</t>
        </is>
      </c>
      <c r="F1" s="52" t="inlineStr">
        <is>
          <t>当前短信时间</t>
        </is>
      </c>
      <c r="G1" s="35" t="inlineStr">
        <is>
          <t>宽带账号</t>
        </is>
      </c>
      <c r="H1" s="36" t="inlineStr">
        <is>
          <t>归档时间（早上第一次导近2天的数据，其他时间断导当天的）</t>
        </is>
      </c>
      <c r="I1" s="36" t="inlineStr">
        <is>
          <t>小区名称</t>
        </is>
      </c>
      <c r="J1" s="36" t="inlineStr">
        <is>
          <t>报结人</t>
        </is>
      </c>
      <c r="K1" s="36" t="inlineStr">
        <is>
          <t>工作站</t>
        </is>
      </c>
      <c r="L1" s="36" t="inlineStr">
        <is>
          <t>区县</t>
        </is>
      </c>
      <c r="M1" s="37" t="inlineStr">
        <is>
          <t>客服流水号</t>
        </is>
      </c>
      <c r="N1" s="37" t="inlineStr">
        <is>
          <t>工单编号</t>
        </is>
      </c>
      <c r="O1" s="37" t="inlineStr">
        <is>
          <t>业务地市</t>
        </is>
      </c>
      <c r="P1" s="37" t="inlineStr">
        <is>
          <t>区县</t>
        </is>
      </c>
      <c r="R1" t="inlineStr">
        <is>
          <t>原始反馈</t>
        </is>
      </c>
    </row>
    <row r="2" ht="68" customHeight="1" s="1">
      <c r="A2" t="inlineStr">
        <is>
          <t>已参评好</t>
        </is>
      </c>
      <c r="B2" t="inlineStr">
        <is>
          <t>是</t>
        </is>
      </c>
      <c r="C2" s="53" t="n">
        <v>46233.92025462963</v>
      </c>
      <c r="D2" t="inlineStr">
        <is>
          <t>是</t>
        </is>
      </c>
      <c r="E2" s="53" t="n">
        <v>46233.58692129629</v>
      </c>
      <c r="F2" s="54">
        <f>(NOW()-E2)*24</f>
        <v/>
      </c>
      <c r="G2" t="inlineStr">
        <is>
          <t>13622552308</t>
        </is>
      </c>
      <c r="H2" t="inlineStr">
        <is>
          <t>2026-07-30 12:05:10</t>
        </is>
      </c>
      <c r="I2" t="inlineStr">
        <is>
          <t>潮州市饶平县新圩镇新圩网格222省道长彬村片区</t>
        </is>
      </c>
      <c r="J2" t="inlineStr">
        <is>
          <t>陈宋杰</t>
        </is>
      </c>
      <c r="K2" t="inlineStr">
        <is>
          <t>饶平中片工作站</t>
        </is>
      </c>
      <c r="L2" t="inlineStr">
        <is>
          <t>饶平</t>
        </is>
      </c>
      <c r="M2" t="inlineStr">
        <is>
          <t>20260729195210X930742293</t>
        </is>
      </c>
      <c r="N2" t="inlineStr">
        <is>
          <t>CMCC-CZ-TSCLX-20260729-015944</t>
        </is>
      </c>
      <c r="O2" t="inlineStr">
        <is>
          <t>潮州</t>
        </is>
      </c>
      <c r="P2" t="inlineStr">
        <is>
          <t>饶平县</t>
        </is>
      </c>
      <c r="Q2">
        <f>IF(AND(A2&lt;&gt;"已参评好",F2&gt;=5),"超5小时未参评",IF(F2&gt;=7,"超7小时未参评",IF(F2&gt;=8,"超时未参评","")))</f>
        <v/>
      </c>
      <c r="R2" t="inlineStr">
        <is>
          <t>已参评</t>
        </is>
      </c>
    </row>
    <row r="3" ht="68" customHeight="1" s="1">
      <c r="B3" t="inlineStr">
        <is>
          <t>是</t>
        </is>
      </c>
      <c r="C3" s="53" t="n">
        <v>46233.9341087963</v>
      </c>
      <c r="D3" t="inlineStr">
        <is>
          <t>是</t>
        </is>
      </c>
      <c r="E3" s="53" t="n">
        <v>46233.60077546296</v>
      </c>
      <c r="F3" s="54">
        <f>(NOW()-E3)*24</f>
        <v/>
      </c>
      <c r="G3" t="inlineStr">
        <is>
          <t>15994997671</t>
        </is>
      </c>
      <c r="H3" t="inlineStr">
        <is>
          <t>2026-07-30 12:25:07</t>
        </is>
      </c>
      <c r="I3" t="inlineStr">
        <is>
          <t>潮州市潮安区枫溪镇池湖网格池湖路池湖村</t>
        </is>
      </c>
      <c r="J3" t="inlineStr">
        <is>
          <t>卢奕鑫</t>
        </is>
      </c>
      <c r="K3" t="inlineStr">
        <is>
          <t>瓷都枫溪工作站</t>
        </is>
      </c>
      <c r="L3" t="inlineStr">
        <is>
          <t>市区</t>
        </is>
      </c>
      <c r="M3" t="inlineStr">
        <is>
          <t>20260729151731X451880648</t>
        </is>
      </c>
      <c r="N3" t="inlineStr">
        <is>
          <t>CMCC-CZ-TSCLX-20260729-022334</t>
        </is>
      </c>
      <c r="O3" t="inlineStr">
        <is>
          <t>潮州</t>
        </is>
      </c>
      <c r="P3" t="inlineStr">
        <is>
          <t>潮安区</t>
        </is>
      </c>
      <c r="Q3">
        <f>IF(AND(A3&lt;&gt;"已参评好",F3&gt;=5),"超5小时未参评",IF(F3&gt;=7,"超7小时未参评",IF(F3&gt;=8,"超时未参评","")))</f>
        <v/>
      </c>
      <c r="R3" t="inlineStr"/>
    </row>
    <row r="4" ht="68" customHeight="1" s="1">
      <c r="B4" t="inlineStr">
        <is>
          <t>是</t>
        </is>
      </c>
      <c r="C4" s="53" t="n">
        <v>46234.00525462963</v>
      </c>
      <c r="D4" t="inlineStr">
        <is>
          <t>否</t>
        </is>
      </c>
      <c r="E4" s="53" t="n">
        <v>46233.6719212963</v>
      </c>
      <c r="F4" s="54">
        <f>(NOW()-E4)*24</f>
        <v/>
      </c>
      <c r="G4" t="inlineStr">
        <is>
          <t>15913060137</t>
        </is>
      </c>
      <c r="H4" t="inlineStr">
        <is>
          <t>2026-07-30 14:07:34</t>
        </is>
      </c>
      <c r="I4" t="inlineStr">
        <is>
          <t>潮州市潮安区凤塘镇凤塘东网格凤南路冯厝村</t>
        </is>
      </c>
      <c r="J4" t="inlineStr">
        <is>
          <t>苏枫</t>
        </is>
      </c>
      <c r="K4" t="inlineStr">
        <is>
          <t>浮洋网格</t>
        </is>
      </c>
      <c r="M4" t="inlineStr">
        <is>
          <t>20260729153555X555380832</t>
        </is>
      </c>
      <c r="N4" t="inlineStr">
        <is>
          <t>CMCC-CZ-TSCLX-20260729-030401</t>
        </is>
      </c>
      <c r="O4" t="inlineStr">
        <is>
          <t>潮州</t>
        </is>
      </c>
      <c r="P4" t="inlineStr">
        <is>
          <t>潮安区</t>
        </is>
      </c>
      <c r="Q4">
        <f>IF(AND(A4&lt;&gt;"已参评好",F4&gt;=5),"超5小时未参评",IF(F4&gt;=7,"超7小时未参评",IF(F4&gt;=8,"超时未参评","")))</f>
        <v/>
      </c>
      <c r="R4" t="inlineStr"/>
    </row>
    <row r="5" ht="68" customHeight="1" s="1">
      <c r="A5" t="inlineStr">
        <is>
          <t>已参评好</t>
        </is>
      </c>
      <c r="B5" t="inlineStr">
        <is>
          <t>是</t>
        </is>
      </c>
      <c r="C5" s="53" t="n">
        <v>46233.96170138889</v>
      </c>
      <c r="D5" t="inlineStr">
        <is>
          <t>否</t>
        </is>
      </c>
      <c r="E5" s="53" t="n">
        <v>46233.62836805556</v>
      </c>
      <c r="F5" s="54">
        <f>(NOW()-E5)*24</f>
        <v/>
      </c>
      <c r="G5" t="inlineStr">
        <is>
          <t>13715789092</t>
        </is>
      </c>
      <c r="H5" t="inlineStr">
        <is>
          <t>2026-07-30 13:04:51</t>
        </is>
      </c>
      <c r="I5" t="inlineStr">
        <is>
          <t>潮州市饶平县新圩镇新圩网格222省道田中村</t>
        </is>
      </c>
      <c r="J5" t="inlineStr">
        <is>
          <t>陈宋杰</t>
        </is>
      </c>
      <c r="K5" t="inlineStr">
        <is>
          <t>饶平中片工作站</t>
        </is>
      </c>
      <c r="L5" t="inlineStr">
        <is>
          <t>饶平</t>
        </is>
      </c>
      <c r="M5" t="inlineStr">
        <is>
          <t>20260729171617X577301608</t>
        </is>
      </c>
      <c r="N5" t="inlineStr">
        <is>
          <t>CMCC-CZ-TSCLX-20260729-034002</t>
        </is>
      </c>
      <c r="O5" t="inlineStr">
        <is>
          <t>潮州</t>
        </is>
      </c>
      <c r="P5" t="inlineStr">
        <is>
          <t>饶平县</t>
        </is>
      </c>
      <c r="Q5">
        <f>IF(AND(A5&lt;&gt;"已参评好",F5&gt;=5),"超5小时未参评",IF(F5&gt;=7,"超7小时未参评",IF(F5&gt;=8,"超时未参评","")))</f>
        <v/>
      </c>
      <c r="R5" t="inlineStr">
        <is>
          <t>已参评</t>
        </is>
      </c>
    </row>
    <row r="6" ht="68" customHeight="1" s="1">
      <c r="B6" t="inlineStr">
        <is>
          <t>是</t>
        </is>
      </c>
      <c r="C6" s="53" t="n">
        <v>46233.91586805556</v>
      </c>
      <c r="D6" t="inlineStr">
        <is>
          <t>是</t>
        </is>
      </c>
      <c r="E6" s="53" t="n">
        <v>46233.58253472222</v>
      </c>
      <c r="F6" s="54">
        <f>(NOW()-E6)*24</f>
        <v/>
      </c>
      <c r="G6" t="inlineStr">
        <is>
          <t>13827380336</t>
        </is>
      </c>
      <c r="H6" t="inlineStr">
        <is>
          <t>2026-07-30 11:58:51</t>
        </is>
      </c>
      <c r="I6" t="inlineStr">
        <is>
          <t>潮州市饶平县柘林镇柘林网格X082县道柘北村</t>
        </is>
      </c>
      <c r="J6" t="inlineStr">
        <is>
          <t>陈荣锐</t>
        </is>
      </c>
      <c r="M6" t="inlineStr">
        <is>
          <t>20260729174254X174602694</t>
        </is>
      </c>
      <c r="N6" t="inlineStr">
        <is>
          <t>CMCC-CZ-TSCLX-20260729-031681</t>
        </is>
      </c>
      <c r="O6" t="inlineStr">
        <is>
          <t>潮州</t>
        </is>
      </c>
      <c r="P6" t="inlineStr">
        <is>
          <t>饶平县</t>
        </is>
      </c>
      <c r="Q6">
        <f>IF(AND(A6&lt;&gt;"已参评好",F6&gt;=5),"超5小时未参评",IF(F6&gt;=7,"超7小时未参评",IF(F6&gt;=8,"超时未参评","")))</f>
        <v/>
      </c>
      <c r="R6" t="inlineStr"/>
    </row>
    <row r="7" ht="68" customHeight="1" s="1">
      <c r="B7" t="inlineStr">
        <is>
          <t>是</t>
        </is>
      </c>
      <c r="C7" s="53" t="n">
        <v>46233.93190972223</v>
      </c>
      <c r="D7" t="inlineStr">
        <is>
          <t>是</t>
        </is>
      </c>
      <c r="E7" s="53" t="n">
        <v>46233.59857638889</v>
      </c>
      <c r="F7" s="54">
        <f>(NOW()-E7)*24</f>
        <v/>
      </c>
      <c r="G7" t="inlineStr">
        <is>
          <t>13622551917</t>
        </is>
      </c>
      <c r="H7" t="inlineStr">
        <is>
          <t>2026-07-30 12:21:57</t>
        </is>
      </c>
      <c r="I7" t="inlineStr">
        <is>
          <t>潮州市潮安区枫溪镇池湖网格池湖路池湖村</t>
        </is>
      </c>
      <c r="J7" t="inlineStr">
        <is>
          <t>廖庆鑫</t>
        </is>
      </c>
      <c r="K7" t="inlineStr">
        <is>
          <t>瓷都枫溪工作站</t>
        </is>
      </c>
      <c r="L7" t="inlineStr">
        <is>
          <t>市区</t>
        </is>
      </c>
      <c r="M7" t="inlineStr">
        <is>
          <t>20260729174948X588214914</t>
        </is>
      </c>
      <c r="N7" t="inlineStr">
        <is>
          <t>CMCC-CZ-TSCLX-20260729-032288</t>
        </is>
      </c>
      <c r="O7" t="inlineStr">
        <is>
          <t>潮州</t>
        </is>
      </c>
      <c r="P7" t="inlineStr">
        <is>
          <t>潮安区</t>
        </is>
      </c>
      <c r="Q7">
        <f>IF(AND(A7&lt;&gt;"已参评好",F7&gt;=5),"超5小时未参评",IF(F7&gt;=7,"超7小时未参评",IF(F7&gt;=8,"超时未参评","")))</f>
        <v/>
      </c>
      <c r="R7" t="inlineStr"/>
    </row>
    <row r="8" ht="68" customHeight="1" s="1">
      <c r="B8" t="inlineStr">
        <is>
          <t>是</t>
        </is>
      </c>
      <c r="C8" s="53" t="n">
        <v>46233.92447916666</v>
      </c>
      <c r="D8" t="inlineStr">
        <is>
          <t>是</t>
        </is>
      </c>
      <c r="E8" s="53" t="n">
        <v>46233.59114583334</v>
      </c>
      <c r="F8" s="54">
        <f>(NOW()-E8)*24</f>
        <v/>
      </c>
      <c r="G8" t="inlineStr">
        <is>
          <t>15089119697</t>
        </is>
      </c>
      <c r="H8" t="inlineStr">
        <is>
          <t>2026-07-30 12:11:15</t>
        </is>
      </c>
      <c r="I8" t="inlineStr">
        <is>
          <t>潮州市潮安区东凤镇东凤北网格东梅路昆五村</t>
        </is>
      </c>
      <c r="J8" t="inlineStr">
        <is>
          <t>郑时茂</t>
        </is>
      </c>
      <c r="K8" t="inlineStr">
        <is>
          <t>彩塘东凤工作站</t>
        </is>
      </c>
      <c r="L8" t="inlineStr">
        <is>
          <t>潮安</t>
        </is>
      </c>
      <c r="M8" t="inlineStr">
        <is>
          <t>20260729183104X646197990</t>
        </is>
      </c>
      <c r="N8" t="inlineStr">
        <is>
          <t>CMCC-CZ-TSCLX-20260729-030740</t>
        </is>
      </c>
      <c r="O8" t="inlineStr">
        <is>
          <t>潮州</t>
        </is>
      </c>
      <c r="P8" t="inlineStr">
        <is>
          <t>潮安区</t>
        </is>
      </c>
      <c r="Q8">
        <f>IF(AND(A8&lt;&gt;"已参评好",F8&gt;=5),"超5小时未参评",IF(F8&gt;=7,"超7小时未参评",IF(F8&gt;=8,"超时未参评","")))</f>
        <v/>
      </c>
      <c r="R8" t="inlineStr"/>
    </row>
    <row r="9" ht="68" customHeight="1" s="1">
      <c r="B9" t="inlineStr">
        <is>
          <t>是</t>
        </is>
      </c>
      <c r="C9" s="53" t="n">
        <v>46233.95210648148</v>
      </c>
      <c r="D9" t="inlineStr">
        <is>
          <t>否</t>
        </is>
      </c>
      <c r="E9" s="53" t="n">
        <v>46233.61877314815</v>
      </c>
      <c r="F9" s="54">
        <f>(NOW()-E9)*24</f>
        <v/>
      </c>
      <c r="G9" t="inlineStr">
        <is>
          <t>18818340452</t>
        </is>
      </c>
      <c r="H9" t="inlineStr">
        <is>
          <t>2026-07-30 12:51:02</t>
        </is>
      </c>
      <c r="I9" t="inlineStr">
        <is>
          <t>潮州市潮安区彩塘镇宏安网格宏安大道宏一村</t>
        </is>
      </c>
      <c r="J9" t="inlineStr">
        <is>
          <t>杨泽伟</t>
        </is>
      </c>
      <c r="K9" t="inlineStr">
        <is>
          <t>彩塘东凤工作站</t>
        </is>
      </c>
      <c r="L9" t="inlineStr">
        <is>
          <t>潮安</t>
        </is>
      </c>
      <c r="M9" t="inlineStr">
        <is>
          <t>20260729183835X515350750</t>
        </is>
      </c>
      <c r="N9" t="inlineStr">
        <is>
          <t>CMCC-CZ-TSCLX-20260729-030184</t>
        </is>
      </c>
      <c r="O9" t="inlineStr">
        <is>
          <t>潮州</t>
        </is>
      </c>
      <c r="P9" t="inlineStr">
        <is>
          <t>潮安区</t>
        </is>
      </c>
      <c r="Q9">
        <f>IF(AND(A9&lt;&gt;"已参评好",F9&gt;=5),"超5小时未参评",IF(F9&gt;=7,"超7小时未参评",IF(F9&gt;=8,"超时未参评","")))</f>
        <v/>
      </c>
      <c r="R9" t="inlineStr"/>
    </row>
    <row r="10" ht="68" customHeight="1" s="1">
      <c r="B10" t="inlineStr">
        <is>
          <t>是</t>
        </is>
      </c>
      <c r="C10" s="53" t="n">
        <v>46234.01895833333</v>
      </c>
      <c r="D10" t="inlineStr">
        <is>
          <t>否</t>
        </is>
      </c>
      <c r="E10" s="53" t="n">
        <v>46233.685625</v>
      </c>
      <c r="F10" s="54">
        <f>(NOW()-E10)*24</f>
        <v/>
      </c>
      <c r="G10" t="inlineStr">
        <is>
          <t>13421052013</t>
        </is>
      </c>
      <c r="H10" t="inlineStr">
        <is>
          <t>2026-07-30 14:27:18</t>
        </is>
      </c>
      <c r="I10" t="inlineStr">
        <is>
          <t>潮州市湘桥区城西街道吉利网格新桥路嘉逸名庭</t>
        </is>
      </c>
      <c r="J10" t="inlineStr">
        <is>
          <t>陈楷</t>
        </is>
      </c>
      <c r="K10" t="inlineStr">
        <is>
          <t>市区城南工作站</t>
        </is>
      </c>
      <c r="L10" t="inlineStr">
        <is>
          <t>市区</t>
        </is>
      </c>
      <c r="M10" t="inlineStr">
        <is>
          <t>20260729185012X212149968</t>
        </is>
      </c>
      <c r="N10" t="inlineStr">
        <is>
          <t>CMCC-CZ-TSCLX-20260729-029772</t>
        </is>
      </c>
      <c r="O10" t="inlineStr">
        <is>
          <t>潮州</t>
        </is>
      </c>
      <c r="P10" t="inlineStr">
        <is>
          <t>湘桥区</t>
        </is>
      </c>
      <c r="Q10">
        <f>IF(AND(A10&lt;&gt;"已参评好",F10&gt;=5),"超5小时未参评",IF(F10&gt;=7,"超7小时未参评",IF(F10&gt;=8,"超时未参评","")))</f>
        <v/>
      </c>
      <c r="R10" t="inlineStr"/>
    </row>
    <row r="11" ht="68" customHeight="1" s="1">
      <c r="B11" t="inlineStr">
        <is>
          <t>是</t>
        </is>
      </c>
      <c r="C11" s="53" t="n">
        <v>46234.0021875</v>
      </c>
      <c r="D11" t="inlineStr">
        <is>
          <t>否</t>
        </is>
      </c>
      <c r="E11" s="53" t="n">
        <v>46233.66885416667</v>
      </c>
      <c r="F11" s="54">
        <f>(NOW()-E11)*24</f>
        <v/>
      </c>
      <c r="G11" t="inlineStr">
        <is>
          <t>19540101141</t>
        </is>
      </c>
      <c r="H11" t="inlineStr">
        <is>
          <t>2026-07-30 14:03:09</t>
        </is>
      </c>
      <c r="I11" t="inlineStr">
        <is>
          <t>潮州市潮安区彩塘镇金砂网格彩金路金砂三村</t>
        </is>
      </c>
      <c r="J11" t="inlineStr">
        <is>
          <t>郑静亮</t>
        </is>
      </c>
      <c r="K11" t="inlineStr">
        <is>
          <t>潮安城区工作站</t>
        </is>
      </c>
      <c r="L11" t="inlineStr">
        <is>
          <t>潮安</t>
        </is>
      </c>
      <c r="M11" t="inlineStr">
        <is>
          <t>20260729192521X321264505</t>
        </is>
      </c>
      <c r="N11" t="inlineStr">
        <is>
          <t>CMCC-CZ-TSCLX-20260729-039007</t>
        </is>
      </c>
      <c r="O11" t="inlineStr">
        <is>
          <t>潮州</t>
        </is>
      </c>
      <c r="P11" t="inlineStr">
        <is>
          <t>潮安区</t>
        </is>
      </c>
      <c r="Q11">
        <f>IF(AND(A11&lt;&gt;"已参评好",F11&gt;=5),"超5小时未参评",IF(F11&gt;=7,"超7小时未参评",IF(F11&gt;=8,"超时未参评","")))</f>
        <v/>
      </c>
      <c r="R11" t="inlineStr"/>
    </row>
    <row r="12" ht="68" customHeight="1" s="1">
      <c r="B12" t="inlineStr">
        <is>
          <t>是</t>
        </is>
      </c>
      <c r="C12" s="53" t="n">
        <v>46233.91126157407</v>
      </c>
      <c r="D12" t="inlineStr">
        <is>
          <t>是</t>
        </is>
      </c>
      <c r="E12" s="53" t="n">
        <v>46233.57792824074</v>
      </c>
      <c r="F12" s="54">
        <f>(NOW()-E12)*24</f>
        <v/>
      </c>
      <c r="G12" t="inlineStr">
        <is>
          <t>15919514184</t>
        </is>
      </c>
      <c r="H12" t="inlineStr">
        <is>
          <t>2026-07-30 11:52:13</t>
        </is>
      </c>
      <c r="I12" t="inlineStr">
        <is>
          <t>潮州市潮安区东凤镇东凤南网格东仙路北道片区</t>
        </is>
      </c>
      <c r="J12" t="inlineStr">
        <is>
          <t>陈烁琦</t>
        </is>
      </c>
      <c r="K12" t="inlineStr">
        <is>
          <t>彩塘东凤工作站</t>
        </is>
      </c>
      <c r="L12" t="inlineStr">
        <is>
          <t>潮安</t>
        </is>
      </c>
      <c r="M12" t="inlineStr">
        <is>
          <t>20260729193505X905679897</t>
        </is>
      </c>
      <c r="N12" t="inlineStr">
        <is>
          <t>CMCC-CZ-TSCLX-20260729-038814</t>
        </is>
      </c>
      <c r="O12" t="inlineStr">
        <is>
          <t>潮州</t>
        </is>
      </c>
      <c r="P12" t="inlineStr">
        <is>
          <t>潮安区</t>
        </is>
      </c>
      <c r="Q12">
        <f>IF(AND(A12&lt;&gt;"已参评好",F12&gt;=5),"超5小时未参评",IF(F12&gt;=7,"超7小时未参评",IF(F12&gt;=8,"超时未参评","")))</f>
        <v/>
      </c>
      <c r="R12" t="inlineStr"/>
    </row>
    <row r="13" ht="68" customHeight="1" s="1">
      <c r="B13" t="inlineStr">
        <is>
          <t>是</t>
        </is>
      </c>
      <c r="C13" s="53" t="n">
        <v>46234.00375</v>
      </c>
      <c r="D13" t="inlineStr">
        <is>
          <t>否</t>
        </is>
      </c>
      <c r="E13" s="53" t="n">
        <v>46233.67041666667</v>
      </c>
      <c r="F13" s="54">
        <f>(NOW()-E13)*24</f>
        <v/>
      </c>
      <c r="G13" t="inlineStr">
        <is>
          <t>13632036394</t>
        </is>
      </c>
      <c r="H13" t="inlineStr">
        <is>
          <t>2026-07-30 14:05:24</t>
        </is>
      </c>
      <c r="I13" t="inlineStr">
        <is>
          <t>潮州市饶平县新丰镇网格334省道葵坑片区</t>
        </is>
      </c>
      <c r="J13" t="inlineStr">
        <is>
          <t>詹蔚均</t>
        </is>
      </c>
      <c r="K13" t="inlineStr">
        <is>
          <t>饶平北片工作站</t>
        </is>
      </c>
      <c r="L13" t="inlineStr">
        <is>
          <t>饶平</t>
        </is>
      </c>
      <c r="M13" t="inlineStr">
        <is>
          <t>20260729194224X344419442</t>
        </is>
      </c>
      <c r="N13" t="inlineStr">
        <is>
          <t>CMCC-CZ-TSCLX-20260729-033143</t>
        </is>
      </c>
      <c r="O13" t="inlineStr">
        <is>
          <t>潮州</t>
        </is>
      </c>
      <c r="P13" t="inlineStr">
        <is>
          <t>饶平县</t>
        </is>
      </c>
      <c r="Q13">
        <f>IF(AND(A13&lt;&gt;"已参评好",F13&gt;=5),"超5小时未参评",IF(F13&gt;=7,"超7小时未参评",IF(F13&gt;=8,"超时未参评","")))</f>
        <v/>
      </c>
      <c r="R13" t="inlineStr"/>
    </row>
    <row r="14" ht="68" customHeight="1" s="1">
      <c r="B14" t="inlineStr">
        <is>
          <t>是</t>
        </is>
      </c>
      <c r="C14" s="53" t="n">
        <v>46234.00665509259</v>
      </c>
      <c r="D14" t="inlineStr">
        <is>
          <t>否</t>
        </is>
      </c>
      <c r="E14" s="53" t="n">
        <v>46233.67332175926</v>
      </c>
      <c r="F14" s="54">
        <f>(NOW()-E14)*24</f>
        <v/>
      </c>
      <c r="G14" t="inlineStr">
        <is>
          <t>13631003679</t>
        </is>
      </c>
      <c r="H14" t="inlineStr">
        <is>
          <t>2026-07-30 14:09:35</t>
        </is>
      </c>
      <c r="I14" t="inlineStr">
        <is>
          <t>潮州市潮安区彩塘镇华美网格新安大道林坞村</t>
        </is>
      </c>
      <c r="J14" t="inlineStr">
        <is>
          <t>陈嘉灿</t>
        </is>
      </c>
      <c r="K14" t="inlineStr">
        <is>
          <t>彩塘东凤工作站</t>
        </is>
      </c>
      <c r="L14" t="inlineStr">
        <is>
          <t>潮安</t>
        </is>
      </c>
      <c r="M14" t="inlineStr">
        <is>
          <t>20260729195013X813691683</t>
        </is>
      </c>
      <c r="N14" t="inlineStr">
        <is>
          <t>CMCC-CZ-TSCLX-20260729-037876</t>
        </is>
      </c>
      <c r="O14" t="inlineStr">
        <is>
          <t>潮州</t>
        </is>
      </c>
      <c r="P14" t="inlineStr">
        <is>
          <t>潮安区</t>
        </is>
      </c>
      <c r="Q14">
        <f>IF(AND(A14&lt;&gt;"已参评好",F14&gt;=5),"超5小时未参评",IF(F14&gt;=7,"超7小时未参评",IF(F14&gt;=8,"超时未参评","")))</f>
        <v/>
      </c>
      <c r="R14" t="inlineStr"/>
    </row>
    <row r="15" ht="68" customHeight="1" s="1">
      <c r="B15" t="inlineStr">
        <is>
          <t>是</t>
        </is>
      </c>
      <c r="C15" s="53" t="n">
        <v>46233.9262037037</v>
      </c>
      <c r="D15" t="inlineStr">
        <is>
          <t>是</t>
        </is>
      </c>
      <c r="E15" s="53" t="n">
        <v>46233.59287037037</v>
      </c>
      <c r="F15" s="54">
        <f>(NOW()-E15)*24</f>
        <v/>
      </c>
      <c r="G15" t="inlineStr">
        <is>
          <t>13531549239</t>
        </is>
      </c>
      <c r="H15" t="inlineStr">
        <is>
          <t>2026-07-30 12:13:44</t>
        </is>
      </c>
      <c r="I15" t="inlineStr">
        <is>
          <t>潮州市潮安区登塘镇登塘网格S233省道枫树员村</t>
        </is>
      </c>
      <c r="J15" t="inlineStr">
        <is>
          <t>刘铭烨</t>
        </is>
      </c>
      <c r="K15" t="inlineStr">
        <is>
          <t>古巷登塘工作站</t>
        </is>
      </c>
      <c r="L15" t="inlineStr">
        <is>
          <t>潮安</t>
        </is>
      </c>
      <c r="M15" t="inlineStr">
        <is>
          <t>20260729210050X507842750</t>
        </is>
      </c>
      <c r="N15" t="inlineStr">
        <is>
          <t>CMCC-CZ-TSCLX-20260729-033976</t>
        </is>
      </c>
      <c r="O15" t="inlineStr">
        <is>
          <t>潮州</t>
        </is>
      </c>
      <c r="P15" t="inlineStr">
        <is>
          <t>潮安区</t>
        </is>
      </c>
      <c r="Q15">
        <f>IF(AND(A15&lt;&gt;"已参评好",F15&gt;=5),"超5小时未参评",IF(F15&gt;=7,"超7小时未参评",IF(F15&gt;=8,"超时未参评","")))</f>
        <v/>
      </c>
      <c r="R15" t="inlineStr"/>
    </row>
    <row r="16" ht="68" customHeight="1" s="1">
      <c r="B16" t="inlineStr">
        <is>
          <t>是</t>
        </is>
      </c>
      <c r="C16" s="53" t="n">
        <v>46234.02608796296</v>
      </c>
      <c r="D16" t="inlineStr">
        <is>
          <t>否</t>
        </is>
      </c>
      <c r="E16" s="53" t="n">
        <v>46233.69275462963</v>
      </c>
      <c r="F16" s="54">
        <f>(NOW()-E16)*24</f>
        <v/>
      </c>
      <c r="G16" t="inlineStr">
        <is>
          <t>13534631333</t>
        </is>
      </c>
      <c r="H16" t="inlineStr">
        <is>
          <t>2026-07-30 14:37:34</t>
        </is>
      </c>
      <c r="I16" t="inlineStr">
        <is>
          <t>潮州市潮安区登塘镇登塘网格枫榴路杨美村</t>
        </is>
      </c>
      <c r="J16" t="inlineStr">
        <is>
          <t>刘铭烨</t>
        </is>
      </c>
      <c r="K16" t="inlineStr">
        <is>
          <t>古巷登塘工作站</t>
        </is>
      </c>
      <c r="L16" t="inlineStr">
        <is>
          <t>潮安</t>
        </is>
      </c>
      <c r="M16" t="inlineStr">
        <is>
          <t>20260729213902X342500543</t>
        </is>
      </c>
      <c r="N16" t="inlineStr">
        <is>
          <t>CMCC-CZ-TSCLX-20260729-037978</t>
        </is>
      </c>
      <c r="O16" t="inlineStr">
        <is>
          <t>潮州</t>
        </is>
      </c>
      <c r="P16" t="inlineStr">
        <is>
          <t>潮安区</t>
        </is>
      </c>
      <c r="Q16">
        <f>IF(AND(A16&lt;&gt;"已参评好",F16&gt;=5),"超5小时未参评",IF(F16&gt;=7,"超7小时未参评",IF(F16&gt;=8,"超时未参评","")))</f>
        <v/>
      </c>
      <c r="R16" t="inlineStr"/>
    </row>
    <row r="17" ht="68" customHeight="1" s="1">
      <c r="B17" t="inlineStr">
        <is>
          <t>是</t>
        </is>
      </c>
      <c r="C17" s="53" t="n">
        <v>46233.92285879629</v>
      </c>
      <c r="D17" t="inlineStr">
        <is>
          <t>是</t>
        </is>
      </c>
      <c r="E17" s="53" t="n">
        <v>46233.58952546296</v>
      </c>
      <c r="F17" s="54">
        <f>(NOW()-E17)*24</f>
        <v/>
      </c>
      <c r="G17" t="inlineStr">
        <is>
          <t>13631011246</t>
        </is>
      </c>
      <c r="H17" t="inlineStr">
        <is>
          <t>2026-07-30 12:08:55</t>
        </is>
      </c>
      <c r="I17" t="inlineStr">
        <is>
          <t>潮州市潮安区古巷镇古巷网格枫榴路古二村</t>
        </is>
      </c>
      <c r="J17" t="inlineStr">
        <is>
          <t>陈海荣</t>
        </is>
      </c>
      <c r="K17" t="inlineStr">
        <is>
          <t>古巷登塘工作站</t>
        </is>
      </c>
      <c r="L17" t="inlineStr">
        <is>
          <t>潮安</t>
        </is>
      </c>
      <c r="M17" t="inlineStr">
        <is>
          <t>20260729175256X776780510</t>
        </is>
      </c>
      <c r="N17" t="inlineStr">
        <is>
          <t>CMCC-CZ-TSCLX-20260729-039109</t>
        </is>
      </c>
      <c r="O17" t="inlineStr">
        <is>
          <t>潮州</t>
        </is>
      </c>
      <c r="P17" t="inlineStr">
        <is>
          <t>潮安区</t>
        </is>
      </c>
      <c r="Q17">
        <f>IF(AND(A17&lt;&gt;"已参评好",F17&gt;=5),"超5小时未参评",IF(F17&gt;=7,"超7小时未参评",IF(F17&gt;=8,"超时未参评","")))</f>
        <v/>
      </c>
      <c r="R17" t="inlineStr"/>
    </row>
    <row r="18" ht="68" customHeight="1" s="1">
      <c r="B18" t="inlineStr">
        <is>
          <t>是</t>
        </is>
      </c>
      <c r="C18" s="53" t="n">
        <v>46233.91329861111</v>
      </c>
      <c r="D18" t="inlineStr">
        <is>
          <t>是</t>
        </is>
      </c>
      <c r="E18" s="53" t="n">
        <v>46233.57996527778</v>
      </c>
      <c r="F18" s="54">
        <f>(NOW()-E18)*24</f>
        <v/>
      </c>
      <c r="G18" t="inlineStr">
        <is>
          <t>15807687388</t>
        </is>
      </c>
      <c r="H18" t="inlineStr">
        <is>
          <t>2026-07-30 11:55:09</t>
        </is>
      </c>
      <c r="I18" t="inlineStr">
        <is>
          <t>潮州市湘桥区磷溪镇磷溪溪口网格磷溪大道溪口二村</t>
        </is>
      </c>
      <c r="J18" t="inlineStr">
        <is>
          <t>刘广锋</t>
        </is>
      </c>
      <c r="K18" t="inlineStr">
        <is>
          <t>磷官铁工作站</t>
        </is>
      </c>
      <c r="L18" t="inlineStr">
        <is>
          <t>市区</t>
        </is>
      </c>
      <c r="M18" t="inlineStr">
        <is>
          <t>20260729225503X903579454</t>
        </is>
      </c>
      <c r="N18" t="inlineStr">
        <is>
          <t>CMCC-CZ-TSCLX-20260729-040682</t>
        </is>
      </c>
      <c r="O18" t="inlineStr">
        <is>
          <t>潮州</t>
        </is>
      </c>
      <c r="P18" t="inlineStr">
        <is>
          <t>湘桥区</t>
        </is>
      </c>
      <c r="Q18">
        <f>IF(AND(A18&lt;&gt;"已参评好",F18&gt;=5),"超5小时未参评",IF(F18&gt;=7,"超7小时未参评",IF(F18&gt;=8,"超时未参评","")))</f>
        <v/>
      </c>
      <c r="R18" t="inlineStr"/>
    </row>
    <row r="19" ht="68" customHeight="1" s="1">
      <c r="B19" t="inlineStr">
        <is>
          <t>是</t>
        </is>
      </c>
      <c r="C19" s="53" t="n">
        <v>46233.93324074074</v>
      </c>
      <c r="D19" t="inlineStr">
        <is>
          <t>是</t>
        </is>
      </c>
      <c r="E19" s="53" t="n">
        <v>46233.59990740741</v>
      </c>
      <c r="F19" s="54">
        <f>(NOW()-E19)*24</f>
        <v/>
      </c>
      <c r="G19" t="inlineStr">
        <is>
          <t>13058478984</t>
        </is>
      </c>
      <c r="H19" t="inlineStr">
        <is>
          <t>2026-07-30 12:23:52</t>
        </is>
      </c>
      <c r="I19" t="inlineStr">
        <is>
          <t>潮州市潮安区庵埠镇庵东网格振兴路外文村</t>
        </is>
      </c>
      <c r="J19" t="inlineStr">
        <is>
          <t>林洽水</t>
        </is>
      </c>
      <c r="K19" t="inlineStr">
        <is>
          <t>潮安城区工作站</t>
        </is>
      </c>
      <c r="L19" t="inlineStr">
        <is>
          <t>潮安</t>
        </is>
      </c>
      <c r="M19" t="inlineStr">
        <is>
          <t>20260730063402X442282997</t>
        </is>
      </c>
      <c r="N19" t="inlineStr">
        <is>
          <t>CMCC-CZ-TSCLX-20260730-000807</t>
        </is>
      </c>
      <c r="O19" t="inlineStr">
        <is>
          <t>潮州</t>
        </is>
      </c>
      <c r="P19" t="inlineStr">
        <is>
          <t>潮安区</t>
        </is>
      </c>
      <c r="Q19">
        <f>IF(AND(A19&lt;&gt;"已参评好",F19&gt;=5),"超5小时未参评",IF(F19&gt;=7,"超7小时未参评",IF(F19&gt;=8,"超时未参评","")))</f>
        <v/>
      </c>
      <c r="R19" t="inlineStr"/>
    </row>
    <row r="20" ht="68" customHeight="1" s="1">
      <c r="A20" t="inlineStr">
        <is>
          <t>未参评好</t>
        </is>
      </c>
      <c r="B20" t="inlineStr">
        <is>
          <t>是</t>
        </is>
      </c>
      <c r="C20" s="53" t="n">
        <v>46234.00525462963</v>
      </c>
      <c r="D20" t="inlineStr">
        <is>
          <t>否</t>
        </is>
      </c>
      <c r="E20" s="53" t="n">
        <v>46233.6719212963</v>
      </c>
      <c r="F20" s="54">
        <f>(NOW()-E20)*24</f>
        <v/>
      </c>
      <c r="G20" t="inlineStr">
        <is>
          <t>13829037291</t>
        </is>
      </c>
      <c r="H20" t="inlineStr">
        <is>
          <t>2026-07-30 14:07:34</t>
        </is>
      </c>
      <c r="I20" t="inlineStr">
        <is>
          <t>潮州市饶平县钱东镇河南网格黄冈大道沈厝村</t>
        </is>
      </c>
      <c r="J20" t="inlineStr">
        <is>
          <t>余俊生</t>
        </is>
      </c>
      <c r="K20" t="inlineStr">
        <is>
          <t>饶平城区工作站</t>
        </is>
      </c>
      <c r="L20" t="inlineStr">
        <is>
          <t>饶平</t>
        </is>
      </c>
      <c r="M20" t="inlineStr">
        <is>
          <t>20260730091608X168118607</t>
        </is>
      </c>
      <c r="N20" t="inlineStr">
        <is>
          <t>CMCC-CZ-TSCLX-20260730-001277</t>
        </is>
      </c>
      <c r="O20" t="inlineStr">
        <is>
          <t>潮州</t>
        </is>
      </c>
      <c r="P20" t="inlineStr">
        <is>
          <t>饶平县</t>
        </is>
      </c>
      <c r="Q20">
        <f>IF(AND(A20&lt;&gt;"已参评好",F20&gt;=5),"超5小时未参评",IF(F20&gt;=7,"超7小时未参评",IF(F20&gt;=8,"超时未参评","")))</f>
        <v/>
      </c>
      <c r="R20" t="inlineStr">
        <is>
          <t>用户没反馈</t>
        </is>
      </c>
    </row>
    <row r="21" ht="68" customHeight="1" s="1">
      <c r="B21" t="inlineStr">
        <is>
          <t>是</t>
        </is>
      </c>
      <c r="C21" s="53" t="n">
        <v>46234.00215277778</v>
      </c>
      <c r="D21" t="inlineStr">
        <is>
          <t>否</t>
        </is>
      </c>
      <c r="E21" s="53" t="n">
        <v>46233.66881944444</v>
      </c>
      <c r="F21" s="54">
        <f>(NOW()-E21)*24</f>
        <v/>
      </c>
      <c r="G21" t="inlineStr">
        <is>
          <t>13433730007</t>
        </is>
      </c>
      <c r="H21" t="inlineStr">
        <is>
          <t>2026-07-30 14:03:06</t>
        </is>
      </c>
      <c r="I21" t="inlineStr">
        <is>
          <t>潮州市潮安区古巷镇古巷网格古水路水美村</t>
        </is>
      </c>
      <c r="J21" t="inlineStr">
        <is>
          <t>黄曙镛</t>
        </is>
      </c>
      <c r="K21" t="inlineStr">
        <is>
          <t>古巷登塘工作站</t>
        </is>
      </c>
      <c r="L21" t="inlineStr">
        <is>
          <t>潮安</t>
        </is>
      </c>
      <c r="M21" t="inlineStr">
        <is>
          <t>20260730092746X866465799</t>
        </is>
      </c>
      <c r="N21" t="inlineStr">
        <is>
          <t>CMCC-CZ-TSCLX-20260730-006074</t>
        </is>
      </c>
      <c r="O21" t="inlineStr">
        <is>
          <t>潮州</t>
        </is>
      </c>
      <c r="P21" t="inlineStr">
        <is>
          <t>潮安区</t>
        </is>
      </c>
      <c r="Q21">
        <f>IF(AND(A21&lt;&gt;"已参评好",F21&gt;=5),"超5小时未参评",IF(F21&gt;=7,"超7小时未参评",IF(F21&gt;=8,"超时未参评","")))</f>
        <v/>
      </c>
      <c r="R21" t="inlineStr"/>
    </row>
    <row r="22" ht="68" customHeight="1" s="1">
      <c r="B22" t="inlineStr">
        <is>
          <t>是</t>
        </is>
      </c>
      <c r="C22" s="53" t="n">
        <v>46233.93309027778</v>
      </c>
      <c r="D22" t="inlineStr">
        <is>
          <t>是</t>
        </is>
      </c>
      <c r="E22" s="53" t="n">
        <v>46233.59975694444</v>
      </c>
      <c r="F22" s="54">
        <f>(NOW()-E22)*24</f>
        <v/>
      </c>
      <c r="G22" t="inlineStr">
        <is>
          <t>13829092998</t>
        </is>
      </c>
      <c r="H22" t="inlineStr">
        <is>
          <t>2026-07-30 12:23:39</t>
        </is>
      </c>
      <c r="I22" t="inlineStr">
        <is>
          <t>潮州市潮安区东凤镇东凤北网格东梅路昆五村</t>
        </is>
      </c>
      <c r="J22" t="inlineStr">
        <is>
          <t>郑时茂</t>
        </is>
      </c>
      <c r="K22" t="inlineStr">
        <is>
          <t>彩塘东凤工作站</t>
        </is>
      </c>
      <c r="L22" t="inlineStr">
        <is>
          <t>潮安</t>
        </is>
      </c>
      <c r="M22" t="inlineStr">
        <is>
          <t>20260730094417X857263941</t>
        </is>
      </c>
      <c r="N22" t="inlineStr">
        <is>
          <t>CMCC-CZ-TSCLX-20260730-003707</t>
        </is>
      </c>
      <c r="O22" t="inlineStr">
        <is>
          <t>潮州</t>
        </is>
      </c>
      <c r="P22" t="inlineStr">
        <is>
          <t>潮安区</t>
        </is>
      </c>
      <c r="Q22">
        <f>IF(AND(A22&lt;&gt;"已参评好",F22&gt;=5),"超5小时未参评",IF(F22&gt;=7,"超7小时未参评",IF(F22&gt;=8,"超时未参评","")))</f>
        <v/>
      </c>
      <c r="R22" t="inlineStr"/>
    </row>
    <row r="23" ht="68" customHeight="1" s="1">
      <c r="B23" t="inlineStr">
        <is>
          <t>是</t>
        </is>
      </c>
      <c r="C23" s="53" t="n">
        <v>46234.00224537037</v>
      </c>
      <c r="D23" t="inlineStr">
        <is>
          <t>否</t>
        </is>
      </c>
      <c r="E23" s="53" t="n">
        <v>46233.66891203704</v>
      </c>
      <c r="F23" s="54">
        <f>(NOW()-E23)*24</f>
        <v/>
      </c>
      <c r="G23" t="inlineStr">
        <is>
          <t>13829022904</t>
        </is>
      </c>
      <c r="H23" t="inlineStr">
        <is>
          <t>2026-07-30 14:03:14</t>
        </is>
      </c>
      <c r="I23" t="inlineStr">
        <is>
          <t>潮州市饶平县新丰镇网格334省道葵坑片区</t>
        </is>
      </c>
      <c r="J23" t="inlineStr">
        <is>
          <t>詹蔚均</t>
        </is>
      </c>
      <c r="K23" t="inlineStr">
        <is>
          <t>饶平北片工作站</t>
        </is>
      </c>
      <c r="L23" t="inlineStr">
        <is>
          <t>饶平</t>
        </is>
      </c>
      <c r="M23" t="inlineStr">
        <is>
          <t>20260730103426X866209917</t>
        </is>
      </c>
      <c r="N23" t="inlineStr">
        <is>
          <t>CMCC-CZ-TSCLX-20260730-001997</t>
        </is>
      </c>
      <c r="O23" t="inlineStr">
        <is>
          <t>潮州</t>
        </is>
      </c>
      <c r="P23" t="inlineStr">
        <is>
          <t>饶平县</t>
        </is>
      </c>
      <c r="Q23">
        <f>IF(AND(A23&lt;&gt;"已参评好",F23&gt;=5),"超5小时未参评",IF(F23&gt;=7,"超7小时未参评",IF(F23&gt;=8,"超时未参评","")))</f>
        <v/>
      </c>
      <c r="R23" t="inlineStr"/>
    </row>
    <row r="24" ht="68" customHeight="1" s="1">
      <c r="B24" t="inlineStr">
        <is>
          <t>是</t>
        </is>
      </c>
      <c r="C24" s="53" t="n">
        <v>46233.91126157407</v>
      </c>
      <c r="D24" t="inlineStr">
        <is>
          <t>是</t>
        </is>
      </c>
      <c r="E24" s="53" t="n">
        <v>46233.57792824074</v>
      </c>
      <c r="F24" s="54">
        <f>(NOW()-E24)*24</f>
        <v/>
      </c>
      <c r="G24" t="inlineStr">
        <is>
          <t>13502620875</t>
        </is>
      </c>
      <c r="H24" t="inlineStr">
        <is>
          <t>2026-07-30 11:52:13</t>
        </is>
      </c>
      <c r="I24" t="inlineStr">
        <is>
          <t>潮州市潮安区彩塘镇宏安网格宏安大道宏二村</t>
        </is>
      </c>
      <c r="J24" t="inlineStr">
        <is>
          <t>陈嘉灿</t>
        </is>
      </c>
      <c r="K24" t="inlineStr">
        <is>
          <t>彩塘东凤工作站</t>
        </is>
      </c>
      <c r="L24" t="inlineStr">
        <is>
          <t>潮安</t>
        </is>
      </c>
      <c r="M24" t="inlineStr">
        <is>
          <t>20260730100744X264954704</t>
        </is>
      </c>
      <c r="N24" t="inlineStr">
        <is>
          <t>CMCC-CZ-TSCLX-20260730-001740</t>
        </is>
      </c>
      <c r="O24" t="inlineStr">
        <is>
          <t>潮州</t>
        </is>
      </c>
      <c r="P24" t="inlineStr">
        <is>
          <t>潮安区</t>
        </is>
      </c>
      <c r="Q24">
        <f>IF(AND(A24&lt;&gt;"已参评好",F24&gt;=5),"超5小时未参评",IF(F24&gt;=7,"超7小时未参评",IF(F24&gt;=8,"超时未参评","")))</f>
        <v/>
      </c>
      <c r="R24" t="inlineStr"/>
    </row>
    <row r="25" ht="68" customHeight="1" s="1">
      <c r="B25" t="inlineStr">
        <is>
          <t>是</t>
        </is>
      </c>
      <c r="C25" s="53" t="n">
        <v>46233.91586805556</v>
      </c>
      <c r="D25" t="inlineStr">
        <is>
          <t>是</t>
        </is>
      </c>
      <c r="E25" s="53" t="n">
        <v>46233.58253472222</v>
      </c>
      <c r="F25" s="54">
        <f>(NOW()-E25)*24</f>
        <v/>
      </c>
      <c r="G25" t="inlineStr">
        <is>
          <t>13690019460</t>
        </is>
      </c>
      <c r="H25" t="inlineStr">
        <is>
          <t>2026-07-30 11:58:51</t>
        </is>
      </c>
      <c r="I25" t="inlineStr">
        <is>
          <t>潮州市湘桥区凤新街道云梯网格潮州大道云梯村</t>
        </is>
      </c>
      <c r="J25" t="inlineStr">
        <is>
          <t>许湘木</t>
        </is>
      </c>
      <c r="K25" t="inlineStr">
        <is>
          <t>市区城北工作站</t>
        </is>
      </c>
      <c r="L25" t="inlineStr">
        <is>
          <t>市区</t>
        </is>
      </c>
      <c r="M25" t="inlineStr">
        <is>
          <t>20260730101304X584242443</t>
        </is>
      </c>
      <c r="N25" t="inlineStr">
        <is>
          <t>CMCC-CZ-TSCLX-20260730-005132</t>
        </is>
      </c>
      <c r="O25" t="inlineStr">
        <is>
          <t>潮州</t>
        </is>
      </c>
      <c r="P25" t="inlineStr">
        <is>
          <t>湘桥区</t>
        </is>
      </c>
      <c r="Q25">
        <f>IF(AND(A25&lt;&gt;"已参评好",F25&gt;=5),"超5小时未参评",IF(F25&gt;=7,"超7小时未参评",IF(F25&gt;=8,"超时未参评","")))</f>
        <v/>
      </c>
      <c r="R25" t="inlineStr"/>
    </row>
    <row r="26" ht="68" customHeight="1" s="1">
      <c r="B26" t="inlineStr">
        <is>
          <t>是</t>
        </is>
      </c>
      <c r="C26" s="53" t="n">
        <v>46233.91907407407</v>
      </c>
      <c r="D26" t="inlineStr">
        <is>
          <t>是</t>
        </is>
      </c>
      <c r="E26" s="53" t="n">
        <v>46233.58574074074</v>
      </c>
      <c r="F26" s="54">
        <f>(NOW()-E26)*24</f>
        <v/>
      </c>
      <c r="G26" t="inlineStr">
        <is>
          <t>13435585620</t>
        </is>
      </c>
      <c r="H26" t="inlineStr">
        <is>
          <t>2026-07-30 12:03:28</t>
        </is>
      </c>
      <c r="I26" t="inlineStr">
        <is>
          <t>潮州市潮安区东凤镇东凤北网格东梅路昆五村</t>
        </is>
      </c>
      <c r="J26" t="inlineStr">
        <is>
          <t>郑时茂</t>
        </is>
      </c>
      <c r="K26" t="inlineStr">
        <is>
          <t>彩塘东凤工作站</t>
        </is>
      </c>
      <c r="L26" t="inlineStr">
        <is>
          <t>潮安</t>
        </is>
      </c>
      <c r="M26" t="inlineStr">
        <is>
          <t>20260730102309X189912935</t>
        </is>
      </c>
      <c r="N26" t="inlineStr">
        <is>
          <t>CMCC-CZ-TSCLX-20260730-002173</t>
        </is>
      </c>
      <c r="O26" t="inlineStr">
        <is>
          <t>潮州</t>
        </is>
      </c>
      <c r="P26" t="inlineStr">
        <is>
          <t>潮安区</t>
        </is>
      </c>
      <c r="Q26">
        <f>IF(AND(A26&lt;&gt;"已参评好",F26&gt;=5),"超5小时未参评",IF(F26&gt;=7,"超7小时未参评",IF(F26&gt;=8,"超时未参评","")))</f>
        <v/>
      </c>
      <c r="R26" t="inlineStr"/>
    </row>
    <row r="27" ht="68" customHeight="1" s="1">
      <c r="B27" t="inlineStr">
        <is>
          <t>是</t>
        </is>
      </c>
      <c r="C27" s="53" t="n">
        <v>46233.92452546296</v>
      </c>
      <c r="D27" t="inlineStr">
        <is>
          <t>是</t>
        </is>
      </c>
      <c r="E27" s="53" t="n">
        <v>46233.59119212963</v>
      </c>
      <c r="F27" s="54">
        <f>(NOW()-E27)*24</f>
        <v/>
      </c>
      <c r="G27" t="inlineStr">
        <is>
          <t>15820156449</t>
        </is>
      </c>
      <c r="H27" t="inlineStr">
        <is>
          <t>2026-07-30 12:11:19</t>
        </is>
      </c>
      <c r="I27" t="inlineStr">
        <is>
          <t>潮州市潮安区庵埠镇庵南网格大霞路霞露村</t>
        </is>
      </c>
      <c r="J27" t="inlineStr">
        <is>
          <t>陈健桁</t>
        </is>
      </c>
      <c r="K27" t="inlineStr">
        <is>
          <t>潮安城区工作站</t>
        </is>
      </c>
      <c r="L27" t="inlineStr">
        <is>
          <t>潮安</t>
        </is>
      </c>
      <c r="M27" t="inlineStr">
        <is>
          <t>20260730111933X573258816</t>
        </is>
      </c>
      <c r="N27" t="inlineStr">
        <is>
          <t>CMCC-CZ-TSCLX-20260730-010878</t>
        </is>
      </c>
      <c r="O27" t="inlineStr">
        <is>
          <t>潮州</t>
        </is>
      </c>
      <c r="P27" t="inlineStr">
        <is>
          <t>潮安区</t>
        </is>
      </c>
      <c r="Q27">
        <f>IF(AND(A27&lt;&gt;"已参评好",F27&gt;=5),"超5小时未参评",IF(F27&gt;=7,"超7小时未参评",IF(F27&gt;=8,"超时未参评","")))</f>
        <v/>
      </c>
      <c r="R27" t="inlineStr"/>
    </row>
    <row r="28" ht="68" customHeight="1" s="1">
      <c r="B28" t="inlineStr">
        <is>
          <t>是</t>
        </is>
      </c>
      <c r="C28" s="53" t="n">
        <v>46233.92987268518</v>
      </c>
      <c r="D28" t="inlineStr">
        <is>
          <t>是</t>
        </is>
      </c>
      <c r="E28" s="53" t="n">
        <v>46233.59653935185</v>
      </c>
      <c r="F28" s="54">
        <f>(NOW()-E28)*24</f>
        <v/>
      </c>
      <c r="G28" t="inlineStr">
        <is>
          <t>13539386838</t>
        </is>
      </c>
      <c r="H28" t="inlineStr">
        <is>
          <t>2026-07-30 12:19:01</t>
        </is>
      </c>
      <c r="I28" t="inlineStr">
        <is>
          <t>潮州市湘桥区城西街道南国网格南堤路海博熙泰</t>
        </is>
      </c>
      <c r="J28" t="inlineStr">
        <is>
          <t>李伟</t>
        </is>
      </c>
      <c r="K28" t="inlineStr">
        <is>
          <t>市区城南工作站</t>
        </is>
      </c>
      <c r="L28" t="inlineStr">
        <is>
          <t>市区</t>
        </is>
      </c>
      <c r="M28" t="inlineStr">
        <is>
          <t>20260730113008X208548462</t>
        </is>
      </c>
      <c r="N28" t="inlineStr">
        <is>
          <t>CMCC-CZ-TSCLX-20260730-010904</t>
        </is>
      </c>
      <c r="O28" t="inlineStr">
        <is>
          <t>潮州</t>
        </is>
      </c>
      <c r="P28" t="inlineStr">
        <is>
          <t>湘桥区</t>
        </is>
      </c>
      <c r="Q28">
        <f>IF(AND(A28&lt;&gt;"已参评好",F28&gt;=5),"超5小时未参评",IF(F28&gt;=7,"超7小时未参评",IF(F28&gt;=8,"超时未参评","")))</f>
        <v/>
      </c>
      <c r="R28" t="inlineStr"/>
    </row>
    <row r="29" ht="68" customHeight="1" s="1">
      <c r="B29" t="inlineStr">
        <is>
          <t>是</t>
        </is>
      </c>
      <c r="C29" s="53" t="n">
        <v>46234.02008101852</v>
      </c>
      <c r="D29" t="inlineStr">
        <is>
          <t>否</t>
        </is>
      </c>
      <c r="E29" s="53" t="n">
        <v>46233.68674768518</v>
      </c>
      <c r="F29" s="54">
        <f>(NOW()-E29)*24</f>
        <v/>
      </c>
      <c r="G29" t="inlineStr">
        <is>
          <t>13902798223</t>
        </is>
      </c>
      <c r="H29" t="inlineStr">
        <is>
          <t>2026-07-30 14:28:55</t>
        </is>
      </c>
      <c r="I29" t="inlineStr">
        <is>
          <t>潮州市潮安区彩塘镇金砂网格彩金路金砂二村</t>
        </is>
      </c>
      <c r="J29" t="inlineStr">
        <is>
          <t>杨鑫泳</t>
        </is>
      </c>
      <c r="K29" t="inlineStr">
        <is>
          <t>彩塘东凤工作站</t>
        </is>
      </c>
      <c r="L29" t="inlineStr">
        <is>
          <t>潮安</t>
        </is>
      </c>
      <c r="M29" t="inlineStr">
        <is>
          <t>20260730114119X879223710</t>
        </is>
      </c>
      <c r="N29" t="inlineStr">
        <is>
          <t>CMCC-CZ-TSCLX-20260730-008592</t>
        </is>
      </c>
      <c r="O29" t="inlineStr">
        <is>
          <t>潮州</t>
        </is>
      </c>
      <c r="P29" t="inlineStr">
        <is>
          <t>潮安区</t>
        </is>
      </c>
      <c r="Q29">
        <f>IF(AND(A29&lt;&gt;"已参评好",F29&gt;=5),"超5小时未参评",IF(F29&gt;=7,"超7小时未参评",IF(F29&gt;=8,"超时未参评","")))</f>
        <v/>
      </c>
      <c r="R29" t="inlineStr"/>
    </row>
    <row r="30" ht="68" customHeight="1" s="1">
      <c r="B30" t="inlineStr">
        <is>
          <t>是</t>
        </is>
      </c>
      <c r="C30" s="53" t="n">
        <v>46233.93299768519</v>
      </c>
      <c r="D30" t="inlineStr">
        <is>
          <t>是</t>
        </is>
      </c>
      <c r="E30" s="53" t="n">
        <v>46233.59966435185</v>
      </c>
      <c r="F30" s="54">
        <f>(NOW()-E30)*24</f>
        <v/>
      </c>
      <c r="G30" t="inlineStr">
        <is>
          <t>13902799419</t>
        </is>
      </c>
      <c r="H30" t="inlineStr">
        <is>
          <t>2026-07-30 12:23:31</t>
        </is>
      </c>
      <c r="I30" t="inlineStr">
        <is>
          <t>潮州市潮安区庵埠镇庵东网格中兴路仙溪村</t>
        </is>
      </c>
      <c r="J30" t="inlineStr">
        <is>
          <t>陈家昭</t>
        </is>
      </c>
      <c r="K30" t="inlineStr">
        <is>
          <t>潮安城区工作站</t>
        </is>
      </c>
      <c r="L30" t="inlineStr">
        <is>
          <t>潮安</t>
        </is>
      </c>
      <c r="M30" t="inlineStr">
        <is>
          <t>20260730114348X288449080</t>
        </is>
      </c>
      <c r="N30" t="inlineStr">
        <is>
          <t>CMCC-CZ-TSCLX-20260730-008380</t>
        </is>
      </c>
      <c r="O30" t="inlineStr">
        <is>
          <t>潮州</t>
        </is>
      </c>
      <c r="P30" t="inlineStr">
        <is>
          <t>潮安区</t>
        </is>
      </c>
      <c r="Q30">
        <f>IF(AND(A30&lt;&gt;"已参评好",F30&gt;=5),"超5小时未参评",IF(F30&gt;=7,"超7小时未参评",IF(F30&gt;=8,"超时未参评","")))</f>
        <v/>
      </c>
      <c r="R30" t="inlineStr"/>
    </row>
    <row r="31" ht="68" customHeight="1" s="1">
      <c r="B31" t="inlineStr">
        <is>
          <t>是</t>
        </is>
      </c>
      <c r="C31" s="53" t="n">
        <v>46234.01201388889</v>
      </c>
      <c r="D31" t="inlineStr">
        <is>
          <t>否</t>
        </is>
      </c>
      <c r="E31" s="53" t="n">
        <v>46233.67868055555</v>
      </c>
      <c r="F31" s="54">
        <f>(NOW()-E31)*24</f>
        <v/>
      </c>
      <c r="G31" t="inlineStr">
        <is>
          <t>13433780809</t>
        </is>
      </c>
      <c r="H31" t="inlineStr">
        <is>
          <t>2026-07-30 14:17:18</t>
        </is>
      </c>
      <c r="I31" t="inlineStr">
        <is>
          <t>潮州市潮安区彩塘镇金砂网格彩金路金砂二村</t>
        </is>
      </c>
      <c r="J31" t="inlineStr">
        <is>
          <t>杨鑫泳</t>
        </is>
      </c>
      <c r="K31" t="inlineStr">
        <is>
          <t>彩塘东凤工作站</t>
        </is>
      </c>
      <c r="L31" t="inlineStr">
        <is>
          <t>潮安</t>
        </is>
      </c>
      <c r="M31" t="inlineStr">
        <is>
          <t>20260730122437X477178995</t>
        </is>
      </c>
      <c r="N31" t="inlineStr">
        <is>
          <t>CMCC-CZ-TSCLX-20260730-016622</t>
        </is>
      </c>
      <c r="O31" t="inlineStr">
        <is>
          <t>潮州</t>
        </is>
      </c>
      <c r="P31" t="inlineStr">
        <is>
          <t>潮安区</t>
        </is>
      </c>
      <c r="Q31">
        <f>IF(AND(A31&lt;&gt;"已参评好",F31&gt;=5),"超5小时未参评",IF(F31&gt;=7,"超7小时未参评",IF(F31&gt;=8,"超时未参评","")))</f>
        <v/>
      </c>
      <c r="R31" t="inlineStr"/>
    </row>
    <row r="32" ht="68" customHeight="1" s="1">
      <c r="B32" t="inlineStr">
        <is>
          <t>是</t>
        </is>
      </c>
      <c r="C32" s="53" t="n">
        <v>46234.02457175926</v>
      </c>
      <c r="D32" t="inlineStr">
        <is>
          <t>否</t>
        </is>
      </c>
      <c r="E32" s="53" t="n">
        <v>46233.69123842593</v>
      </c>
      <c r="F32" s="54">
        <f>(NOW()-E32)*24</f>
        <v/>
      </c>
      <c r="G32" t="inlineStr">
        <is>
          <t>13332781852</t>
        </is>
      </c>
      <c r="H32" t="inlineStr">
        <is>
          <t>2026-07-30 14:35:23</t>
        </is>
      </c>
      <c r="I32" t="inlineStr">
        <is>
          <t>潮州市潮安区枫溪镇云英路网格潮汕公路云步村</t>
        </is>
      </c>
      <c r="J32" t="inlineStr">
        <is>
          <t>陆锐强</t>
        </is>
      </c>
      <c r="K32" t="inlineStr">
        <is>
          <t>瓷都枫溪工作站</t>
        </is>
      </c>
      <c r="L32" t="inlineStr">
        <is>
          <t>市区</t>
        </is>
      </c>
      <c r="M32" t="inlineStr">
        <is>
          <t>20260730122733X653476248</t>
        </is>
      </c>
      <c r="N32" t="inlineStr">
        <is>
          <t>CMCC-CZ-TSCLX-20260730-016065</t>
        </is>
      </c>
      <c r="O32" t="inlineStr">
        <is>
          <t>潮州</t>
        </is>
      </c>
      <c r="P32" t="inlineStr">
        <is>
          <t>潮安区</t>
        </is>
      </c>
      <c r="Q32">
        <f>IF(AND(A32&lt;&gt;"已参评好",F32&gt;=5),"超5小时未参评",IF(F32&gt;=7,"超7小时未参评",IF(F32&gt;=8,"超时未参评","")))</f>
        <v/>
      </c>
      <c r="R32" t="inlineStr"/>
    </row>
    <row r="33" ht="68" customHeight="1" s="1">
      <c r="B33" t="inlineStr">
        <is>
          <t>是</t>
        </is>
      </c>
      <c r="C33" s="53" t="n">
        <v>46234.0040625</v>
      </c>
      <c r="D33" t="inlineStr">
        <is>
          <t>否</t>
        </is>
      </c>
      <c r="E33" s="53" t="n">
        <v>46233.67072916667</v>
      </c>
      <c r="F33" s="54">
        <f>(NOW()-E33)*24</f>
        <v/>
      </c>
      <c r="G33" t="inlineStr">
        <is>
          <t>13413777358</t>
        </is>
      </c>
      <c r="H33" t="inlineStr">
        <is>
          <t>2026-07-30 14:05:51</t>
        </is>
      </c>
      <c r="I33" t="inlineStr">
        <is>
          <t>潮州市湘桥区凤新街道北关网格春荣路兴业花园</t>
        </is>
      </c>
      <c r="J33" t="inlineStr">
        <is>
          <t>周创镔</t>
        </is>
      </c>
      <c r="K33" t="inlineStr">
        <is>
          <t>市区城北工作站</t>
        </is>
      </c>
      <c r="L33" t="inlineStr">
        <is>
          <t>市区</t>
        </is>
      </c>
      <c r="M33" t="inlineStr">
        <is>
          <t>20260730123245X965813994</t>
        </is>
      </c>
      <c r="N33" t="inlineStr">
        <is>
          <t>CMCC-CZ-TSCLX-20260730-009735</t>
        </is>
      </c>
      <c r="O33" t="inlineStr">
        <is>
          <t>潮州</t>
        </is>
      </c>
      <c r="P33" t="inlineStr">
        <is>
          <t>湘桥区</t>
        </is>
      </c>
      <c r="Q33">
        <f>IF(AND(A33&lt;&gt;"已参评好",F33&gt;=5),"超5小时未参评",IF(F33&gt;=7,"超7小时未参评",IF(F33&gt;=8,"超时未参评","")))</f>
        <v/>
      </c>
      <c r="R33" t="inlineStr"/>
    </row>
    <row r="34" ht="68" customHeight="1" s="1">
      <c r="B34" t="inlineStr">
        <is>
          <t>是</t>
        </is>
      </c>
      <c r="C34" s="53" t="n">
        <v>46234.0021875</v>
      </c>
      <c r="D34" t="inlineStr">
        <is>
          <t>否</t>
        </is>
      </c>
      <c r="E34" s="53" t="n">
        <v>46233.66885416667</v>
      </c>
      <c r="F34" s="54">
        <f>(NOW()-E34)*24</f>
        <v/>
      </c>
      <c r="G34" t="inlineStr">
        <is>
          <t>13827332226</t>
        </is>
      </c>
      <c r="H34" t="inlineStr">
        <is>
          <t>2026-07-30 14:03:09</t>
        </is>
      </c>
      <c r="I34" t="inlineStr">
        <is>
          <t>潮州市潮安区庵埠镇庵西网格安南路美乡村</t>
        </is>
      </c>
      <c r="J34" t="inlineStr">
        <is>
          <t>梁林勃</t>
        </is>
      </c>
      <c r="K34" t="inlineStr">
        <is>
          <t>潮安城区工作站</t>
        </is>
      </c>
      <c r="L34" t="inlineStr">
        <is>
          <t>潮安</t>
        </is>
      </c>
      <c r="M34" t="inlineStr">
        <is>
          <t>20260730123807X287789930</t>
        </is>
      </c>
      <c r="N34" t="inlineStr">
        <is>
          <t>CMCC-CZ-TSCLX-20260730-011536</t>
        </is>
      </c>
      <c r="O34" t="inlineStr">
        <is>
          <t>潮州</t>
        </is>
      </c>
      <c r="P34" t="inlineStr">
        <is>
          <t>潮安区</t>
        </is>
      </c>
      <c r="Q34">
        <f>IF(AND(A34&lt;&gt;"已参评好",F34&gt;=5),"超5小时未参评",IF(F34&gt;=7,"超7小时未参评",IF(F34&gt;=8,"超时未参评","")))</f>
        <v/>
      </c>
      <c r="R34" t="inlineStr"/>
    </row>
    <row r="35" ht="68" customHeight="1" s="1">
      <c r="B35" t="inlineStr">
        <is>
          <t>是</t>
        </is>
      </c>
      <c r="C35" s="53" t="n">
        <v>46234.01606481482</v>
      </c>
      <c r="D35" t="inlineStr">
        <is>
          <t>否</t>
        </is>
      </c>
      <c r="E35" s="53" t="n">
        <v>46233.68273148148</v>
      </c>
      <c r="F35" s="54">
        <f>(NOW()-E35)*24</f>
        <v/>
      </c>
      <c r="G35" t="inlineStr">
        <is>
          <t>18933293890</t>
        </is>
      </c>
      <c r="H35" t="inlineStr">
        <is>
          <t>2026-07-30 14:23:08</t>
        </is>
      </c>
      <c r="I35" t="inlineStr">
        <is>
          <t>潮州市湘桥区凤新街道陈桥网格永安路陈桥市物价局网格</t>
        </is>
      </c>
      <c r="J35" t="inlineStr">
        <is>
          <t>陈卓俊</t>
        </is>
      </c>
      <c r="K35" t="inlineStr">
        <is>
          <t>市区城北工作站</t>
        </is>
      </c>
      <c r="L35" t="inlineStr">
        <is>
          <t>市区</t>
        </is>
      </c>
      <c r="M35" t="inlineStr">
        <is>
          <t>20260730133541X741297116</t>
        </is>
      </c>
      <c r="N35" t="inlineStr">
        <is>
          <t>CMCC-CZ-TSCLX-20260730-011178</t>
        </is>
      </c>
      <c r="O35" t="inlineStr">
        <is>
          <t>潮州</t>
        </is>
      </c>
      <c r="P35" t="inlineStr">
        <is>
          <t>湘桥区</t>
        </is>
      </c>
      <c r="Q35">
        <f>IF(AND(A35&lt;&gt;"已参评好",F35&gt;=5),"超5小时未参评",IF(F35&gt;=7,"超7小时未参评",IF(F35&gt;=8,"超时未参评","")))</f>
        <v/>
      </c>
      <c r="R35" t="inlineStr"/>
    </row>
    <row r="36" ht="68" customHeight="1" s="1">
      <c r="B36" t="inlineStr">
        <is>
          <t>是</t>
        </is>
      </c>
      <c r="C36" s="53" t="n">
        <v>46234.03413194444</v>
      </c>
      <c r="D36" t="inlineStr">
        <is>
          <t>否</t>
        </is>
      </c>
      <c r="E36" s="53" t="n">
        <v>46233.70079861111</v>
      </c>
      <c r="F36" s="54">
        <f>(NOW()-E36)*24</f>
        <v/>
      </c>
      <c r="G36" t="inlineStr">
        <is>
          <t>13553747891</t>
        </is>
      </c>
      <c r="H36" t="inlineStr">
        <is>
          <t>2026-07-30 14:49:09</t>
        </is>
      </c>
      <c r="I36" t="inlineStr">
        <is>
          <t>潮州市潮安区东凤镇东凤南网格龙华路仙桥村</t>
        </is>
      </c>
      <c r="J36" t="inlineStr">
        <is>
          <t>陈烁琦</t>
        </is>
      </c>
      <c r="K36" t="inlineStr">
        <is>
          <t>彩塘东凤工作站</t>
        </is>
      </c>
      <c r="L36" t="inlineStr">
        <is>
          <t>潮安</t>
        </is>
      </c>
      <c r="M36" t="inlineStr">
        <is>
          <t>20260729145011X811306636</t>
        </is>
      </c>
      <c r="N36" t="inlineStr">
        <is>
          <t>CMCC-CZ-TSCLX-20260729-023999</t>
        </is>
      </c>
      <c r="O36" t="inlineStr">
        <is>
          <t>潮州</t>
        </is>
      </c>
      <c r="P36" t="inlineStr">
        <is>
          <t>潮安区</t>
        </is>
      </c>
      <c r="Q36">
        <f>IF(AND(A36&lt;&gt;"已参评好",F36&gt;=5),"超5小时未参评",IF(F36&gt;=7,"超7小时未参评",IF(F36&gt;=8,"超时未参评","")))</f>
        <v/>
      </c>
      <c r="R36" t="inlineStr"/>
    </row>
    <row r="37" ht="68" customHeight="1" s="1">
      <c r="A37" t="inlineStr">
        <is>
          <t>未参评好</t>
        </is>
      </c>
      <c r="B37" t="inlineStr">
        <is>
          <t>是</t>
        </is>
      </c>
      <c r="C37" s="53" t="n">
        <v>46234.08004629629</v>
      </c>
      <c r="D37" t="inlineStr">
        <is>
          <t>否</t>
        </is>
      </c>
      <c r="E37" s="53" t="n">
        <v>46233.74671296297</v>
      </c>
      <c r="F37" s="54">
        <f>(NOW()-E37)*24</f>
        <v/>
      </c>
      <c r="G37" t="inlineStr">
        <is>
          <t>13612453927</t>
        </is>
      </c>
      <c r="H37" t="inlineStr">
        <is>
          <t>2026-07-30 15:55:16</t>
        </is>
      </c>
      <c r="I37" t="inlineStr">
        <is>
          <t>潮州市潮安区金石镇金石北网格龙下路龙下村</t>
        </is>
      </c>
      <c r="J37" t="inlineStr">
        <is>
          <t>林彬举</t>
        </is>
      </c>
      <c r="K37" t="inlineStr">
        <is>
          <t>高铁三镇工作站</t>
        </is>
      </c>
      <c r="L37" t="inlineStr">
        <is>
          <t>潮安</t>
        </is>
      </c>
      <c r="M37" t="inlineStr">
        <is>
          <t>20260729193138X698251814</t>
        </is>
      </c>
      <c r="N37" t="inlineStr">
        <is>
          <t>CMCC-CZ-TSCLX-20260729-037865</t>
        </is>
      </c>
      <c r="O37" t="inlineStr">
        <is>
          <t>潮州</t>
        </is>
      </c>
      <c r="P37" t="inlineStr">
        <is>
          <t>潮安区</t>
        </is>
      </c>
      <c r="Q37">
        <f>IF(AND(A37&lt;&gt;"已参评好",F37&gt;=5),"超5小时未参评",IF(F37&gt;=7,"超7小时未参评",IF(F37&gt;=8,"超时未参评","")))</f>
        <v/>
      </c>
      <c r="R37" t="inlineStr">
        <is>
          <t>用户还没回复</t>
        </is>
      </c>
    </row>
    <row r="38" ht="68" customHeight="1" s="1">
      <c r="B38" t="inlineStr">
        <is>
          <t>是</t>
        </is>
      </c>
      <c r="C38" s="53" t="n">
        <v>46234.08290509259</v>
      </c>
      <c r="D38" t="inlineStr">
        <is>
          <t>否</t>
        </is>
      </c>
      <c r="E38" s="53" t="n">
        <v>46233.74957175926</v>
      </c>
      <c r="F38" s="54">
        <f>(NOW()-E38)*24</f>
        <v/>
      </c>
      <c r="G38" t="inlineStr">
        <is>
          <t>13671419043</t>
        </is>
      </c>
      <c r="H38" t="inlineStr">
        <is>
          <t>2026-07-30 15:59:23</t>
        </is>
      </c>
      <c r="I38" t="inlineStr">
        <is>
          <t>潮州市潮安区枫溪镇如意网格潮汕路山边村</t>
        </is>
      </c>
      <c r="J38" t="inlineStr">
        <is>
          <t>林宏彬</t>
        </is>
      </c>
      <c r="K38" t="inlineStr">
        <is>
          <t>瓷都枫溪工作站</t>
        </is>
      </c>
      <c r="L38" t="inlineStr">
        <is>
          <t>市区</t>
        </is>
      </c>
      <c r="M38" t="inlineStr">
        <is>
          <t>20260729203808X688134115</t>
        </is>
      </c>
      <c r="N38" t="inlineStr">
        <is>
          <t>CMCC-CZ-TSCLX-20260729-039050</t>
        </is>
      </c>
      <c r="O38" t="inlineStr">
        <is>
          <t>潮州</t>
        </is>
      </c>
      <c r="P38" t="inlineStr">
        <is>
          <t>潮安区</t>
        </is>
      </c>
      <c r="Q38">
        <f>IF(AND(A38&lt;&gt;"已参评好",F38&gt;=5),"超5小时未参评",IF(F38&gt;=7,"超7小时未参评",IF(F38&gt;=8,"超时未参评","")))</f>
        <v/>
      </c>
      <c r="R38" t="inlineStr"/>
    </row>
    <row r="39" ht="68" customHeight="1" s="1">
      <c r="B39" t="inlineStr">
        <is>
          <t>是</t>
        </is>
      </c>
      <c r="C39" s="53" t="n">
        <v>46234.06748842593</v>
      </c>
      <c r="D39" t="inlineStr">
        <is>
          <t>否</t>
        </is>
      </c>
      <c r="E39" s="53" t="n">
        <v>46233.73415509259</v>
      </c>
      <c r="F39" s="54">
        <f>(NOW()-E39)*24</f>
        <v/>
      </c>
      <c r="G39" t="inlineStr">
        <is>
          <t>13922893598</t>
        </is>
      </c>
      <c r="H39" t="inlineStr">
        <is>
          <t>2026-07-30 15:37:11</t>
        </is>
      </c>
      <c r="I39" t="inlineStr">
        <is>
          <t>潮州市饶平县上饶镇一网格334省道许坑片区</t>
        </is>
      </c>
      <c r="J39" t="inlineStr">
        <is>
          <t>詹秋鸿</t>
        </is>
      </c>
      <c r="K39" t="inlineStr">
        <is>
          <t>饶平北片工作站</t>
        </is>
      </c>
      <c r="L39" t="inlineStr">
        <is>
          <t>饶平</t>
        </is>
      </c>
      <c r="M39" t="inlineStr">
        <is>
          <t>20260729204303X983851544</t>
        </is>
      </c>
      <c r="N39" t="inlineStr">
        <is>
          <t>CMCC-CZ-TSCLX-20260729-040435</t>
        </is>
      </c>
      <c r="O39" t="inlineStr">
        <is>
          <t>潮州</t>
        </is>
      </c>
      <c r="P39" t="inlineStr">
        <is>
          <t>饶平县</t>
        </is>
      </c>
      <c r="Q39">
        <f>IF(AND(A39&lt;&gt;"已参评好",F39&gt;=5),"超5小时未参评",IF(F39&gt;=7,"超7小时未参评",IF(F39&gt;=8,"超时未参评","")))</f>
        <v/>
      </c>
      <c r="R39" t="inlineStr"/>
    </row>
    <row r="40" ht="68" customHeight="1" s="1">
      <c r="B40" t="inlineStr">
        <is>
          <t>是</t>
        </is>
      </c>
      <c r="C40" s="53" t="n">
        <v>46234.09130787037</v>
      </c>
      <c r="D40" t="inlineStr">
        <is>
          <t>否</t>
        </is>
      </c>
      <c r="E40" s="53" t="n">
        <v>46233.75797453704</v>
      </c>
      <c r="F40" s="54">
        <f>(NOW()-E40)*24</f>
        <v/>
      </c>
      <c r="G40" t="inlineStr">
        <is>
          <t>13827331346</t>
        </is>
      </c>
      <c r="H40" t="inlineStr">
        <is>
          <t>2026-07-30 16:11:29</t>
        </is>
      </c>
      <c r="I40" t="inlineStr">
        <is>
          <t>潮州市潮安区凤塘镇凤塘东网格安揭路浮岗村</t>
        </is>
      </c>
      <c r="J40" t="inlineStr">
        <is>
          <t>邱陶煌</t>
        </is>
      </c>
      <c r="K40" t="inlineStr">
        <is>
          <t>凤塘镇区工作站</t>
        </is>
      </c>
      <c r="L40" t="inlineStr">
        <is>
          <t>潮安</t>
        </is>
      </c>
      <c r="M40" t="inlineStr">
        <is>
          <t>20260729212358X438940331</t>
        </is>
      </c>
      <c r="N40" t="inlineStr">
        <is>
          <t>CMCC-CZ-TSCLX-20260729-040656</t>
        </is>
      </c>
      <c r="O40" t="inlineStr">
        <is>
          <t>潮州</t>
        </is>
      </c>
      <c r="P40" t="inlineStr">
        <is>
          <t>潮安区</t>
        </is>
      </c>
      <c r="Q40">
        <f>IF(AND(A40&lt;&gt;"已参评好",F40&gt;=5),"超5小时未参评",IF(F40&gt;=7,"超7小时未参评",IF(F40&gt;=8,"超时未参评","")))</f>
        <v/>
      </c>
      <c r="R40" t="inlineStr"/>
    </row>
    <row r="41" ht="68" customHeight="1" s="1">
      <c r="B41" t="inlineStr">
        <is>
          <t>是</t>
        </is>
      </c>
      <c r="C41" s="53" t="n">
        <v>46234.08834490741</v>
      </c>
      <c r="D41" t="inlineStr">
        <is>
          <t>否</t>
        </is>
      </c>
      <c r="E41" s="53" t="n">
        <v>46233.75501157407</v>
      </c>
      <c r="F41" s="54">
        <f>(NOW()-E41)*24</f>
        <v/>
      </c>
      <c r="G41" t="inlineStr">
        <is>
          <t>13426921342</t>
        </is>
      </c>
      <c r="H41" t="inlineStr">
        <is>
          <t>2026-07-30 16:07:13</t>
        </is>
      </c>
      <c r="I41" t="inlineStr">
        <is>
          <t>潮州市潮安区庵埠镇庵西网格庵凤路郭陇村</t>
        </is>
      </c>
      <c r="J41" t="inlineStr">
        <is>
          <t>0</t>
        </is>
      </c>
      <c r="M41" t="inlineStr">
        <is>
          <t>20260730085110X670331669</t>
        </is>
      </c>
      <c r="N41" t="inlineStr">
        <is>
          <t>CMCC-CZ-TSCLX-20260730-000622</t>
        </is>
      </c>
      <c r="O41" t="inlineStr">
        <is>
          <t>潮州</t>
        </is>
      </c>
      <c r="P41" t="inlineStr">
        <is>
          <t>潮安区</t>
        </is>
      </c>
      <c r="Q41">
        <f>IF(AND(A41&lt;&gt;"已参评好",F41&gt;=5),"超5小时未参评",IF(F41&gt;=7,"超7小时未参评",IF(F41&gt;=8,"超时未参评","")))</f>
        <v/>
      </c>
      <c r="R41" t="inlineStr"/>
    </row>
    <row r="42" ht="68" customHeight="1" s="1">
      <c r="B42" t="inlineStr">
        <is>
          <t>是</t>
        </is>
      </c>
      <c r="C42" s="53" t="n">
        <v>46234.06172453704</v>
      </c>
      <c r="D42" t="inlineStr">
        <is>
          <t>否</t>
        </is>
      </c>
      <c r="E42" s="53" t="n">
        <v>46233.7283912037</v>
      </c>
      <c r="F42" s="54">
        <f>(NOW()-E42)*24</f>
        <v/>
      </c>
      <c r="G42" t="inlineStr">
        <is>
          <t>13652826388</t>
        </is>
      </c>
      <c r="H42" t="inlineStr">
        <is>
          <t>2026-07-30 15:28:53</t>
        </is>
      </c>
      <c r="I42" t="inlineStr">
        <is>
          <t>潮州市饶平县上饶镇一网格334省道茂芝片区</t>
        </is>
      </c>
      <c r="J42" t="inlineStr">
        <is>
          <t>张世墩</t>
        </is>
      </c>
      <c r="K42" t="inlineStr">
        <is>
          <t>饶平北片工作站</t>
        </is>
      </c>
      <c r="L42" t="inlineStr">
        <is>
          <t>饶平</t>
        </is>
      </c>
      <c r="M42" t="inlineStr">
        <is>
          <t>20260730092238X558509556</t>
        </is>
      </c>
      <c r="N42" t="inlineStr">
        <is>
          <t>CMCC-CZ-TSCLX-20260730-000059</t>
        </is>
      </c>
      <c r="O42" t="inlineStr">
        <is>
          <t>潮州</t>
        </is>
      </c>
      <c r="P42" t="inlineStr">
        <is>
          <t>饶平县</t>
        </is>
      </c>
      <c r="Q42">
        <f>IF(AND(A42&lt;&gt;"已参评好",F42&gt;=5),"超5小时未参评",IF(F42&gt;=7,"超7小时未参评",IF(F42&gt;=8,"超时未参评","")))</f>
        <v/>
      </c>
      <c r="R42" t="inlineStr"/>
    </row>
    <row r="43" ht="68" customHeight="1" s="1">
      <c r="A43" t="inlineStr">
        <is>
          <t>未参评好</t>
        </is>
      </c>
      <c r="B43" t="inlineStr">
        <is>
          <t>是</t>
        </is>
      </c>
      <c r="C43" s="53" t="n">
        <v>46234.05483796296</v>
      </c>
      <c r="D43" t="inlineStr">
        <is>
          <t>否</t>
        </is>
      </c>
      <c r="E43" s="53" t="n">
        <v>46233.72150462963</v>
      </c>
      <c r="F43" s="54">
        <f>(NOW()-E43)*24</f>
        <v/>
      </c>
      <c r="G43" t="inlineStr">
        <is>
          <t>15916457312</t>
        </is>
      </c>
      <c r="H43" t="inlineStr">
        <is>
          <t>2026-07-30 15:18:58</t>
        </is>
      </c>
      <c r="I43" t="inlineStr">
        <is>
          <t>潮州市饶平县黄冈镇河北网格粤东中路粤东花园【可装2000M】</t>
        </is>
      </c>
      <c r="J43" t="inlineStr">
        <is>
          <t>林葵</t>
        </is>
      </c>
      <c r="K43" t="inlineStr">
        <is>
          <t>饶平城区工作站</t>
        </is>
      </c>
      <c r="L43" t="inlineStr">
        <is>
          <t>饶平</t>
        </is>
      </c>
      <c r="M43" t="inlineStr">
        <is>
          <t>20260730121101X661475900</t>
        </is>
      </c>
      <c r="N43" t="inlineStr">
        <is>
          <t>CMCC-CZ-TSCLX-20260730-003564</t>
        </is>
      </c>
      <c r="O43" t="inlineStr">
        <is>
          <t>潮州</t>
        </is>
      </c>
      <c r="P43" t="inlineStr">
        <is>
          <t>饶平县</t>
        </is>
      </c>
      <c r="Q43">
        <f>IF(AND(A43&lt;&gt;"已参评好",F43&gt;=5),"超5小时未参评",IF(F43&gt;=7,"超7小时未参评",IF(F43&gt;=8,"超时未参评","")))</f>
        <v/>
      </c>
      <c r="R43" t="inlineStr">
        <is>
          <t>用户没反馈</t>
        </is>
      </c>
    </row>
    <row r="44" ht="68" customHeight="1" s="1">
      <c r="B44" t="inlineStr">
        <is>
          <t>是</t>
        </is>
      </c>
      <c r="C44" s="53" t="n">
        <v>46234.06364583333</v>
      </c>
      <c r="D44" t="inlineStr">
        <is>
          <t>否</t>
        </is>
      </c>
      <c r="E44" s="53" t="n">
        <v>46233.7303125</v>
      </c>
      <c r="F44" s="54">
        <f>(NOW()-E44)*24</f>
        <v/>
      </c>
      <c r="G44" t="inlineStr">
        <is>
          <t>18319827199</t>
        </is>
      </c>
      <c r="H44" t="inlineStr">
        <is>
          <t>2026-07-30 15:31:39</t>
        </is>
      </c>
      <c r="I44" t="inlineStr">
        <is>
          <t>潮州市湘桥区意溪镇坝街网格意东一路石牌村【可装2000M】</t>
        </is>
      </c>
      <c r="J44" t="inlineStr">
        <is>
          <t>陈黄欢</t>
        </is>
      </c>
      <c r="K44" t="inlineStr">
        <is>
          <t>韩江新城工作站</t>
        </is>
      </c>
      <c r="L44" t="inlineStr">
        <is>
          <t>市区</t>
        </is>
      </c>
      <c r="M44" t="inlineStr">
        <is>
          <t>20260730101904X944351321</t>
        </is>
      </c>
      <c r="N44" t="inlineStr">
        <is>
          <t>CMCC-CZ-TSCLX-20260730-001571</t>
        </is>
      </c>
      <c r="O44" t="inlineStr">
        <is>
          <t>潮州</t>
        </is>
      </c>
      <c r="P44" t="inlineStr">
        <is>
          <t>湘桥区</t>
        </is>
      </c>
      <c r="Q44">
        <f>IF(AND(A44&lt;&gt;"已参评好",F44&gt;=5),"超5小时未参评",IF(F44&gt;=7,"超7小时未参评",IF(F44&gt;=8,"超时未参评","")))</f>
        <v/>
      </c>
      <c r="R44" t="inlineStr"/>
    </row>
    <row r="45" ht="68" customHeight="1" s="1">
      <c r="B45" t="inlineStr">
        <is>
          <t>是</t>
        </is>
      </c>
      <c r="C45" s="53" t="n">
        <v>46234.07149305556</v>
      </c>
      <c r="D45" t="inlineStr">
        <is>
          <t>否</t>
        </is>
      </c>
      <c r="E45" s="53" t="n">
        <v>46233.73815972222</v>
      </c>
      <c r="F45" s="54">
        <f>(NOW()-E45)*24</f>
        <v/>
      </c>
      <c r="G45" t="inlineStr">
        <is>
          <t>13670746857</t>
        </is>
      </c>
      <c r="H45" t="inlineStr">
        <is>
          <t>2026-07-30 15:42:57</t>
        </is>
      </c>
      <c r="I45" t="inlineStr">
        <is>
          <t>潮州市潮安区浮洋镇浮洋北网格草安路草安村</t>
        </is>
      </c>
      <c r="J45" t="inlineStr">
        <is>
          <t>林卓钿</t>
        </is>
      </c>
      <c r="K45" t="inlineStr">
        <is>
          <t>浮洋网格</t>
        </is>
      </c>
      <c r="M45" t="inlineStr">
        <is>
          <t>20260730103631X991983800</t>
        </is>
      </c>
      <c r="N45" t="inlineStr">
        <is>
          <t>CMCC-CZ-TSCLX-20260730-008221</t>
        </is>
      </c>
      <c r="O45" t="inlineStr">
        <is>
          <t>潮州</t>
        </is>
      </c>
      <c r="P45" t="inlineStr">
        <is>
          <t>潮安区</t>
        </is>
      </c>
      <c r="Q45">
        <f>IF(AND(A45&lt;&gt;"已参评好",F45&gt;=5),"超5小时未参评",IF(F45&gt;=7,"超7小时未参评",IF(F45&gt;=8,"超时未参评","")))</f>
        <v/>
      </c>
      <c r="R45" t="inlineStr"/>
    </row>
    <row r="46" ht="68" customHeight="1" s="1">
      <c r="B46" t="inlineStr">
        <is>
          <t>是</t>
        </is>
      </c>
      <c r="C46" s="53" t="n">
        <v>46234.0734375</v>
      </c>
      <c r="D46" t="inlineStr">
        <is>
          <t>否</t>
        </is>
      </c>
      <c r="E46" s="53" t="n">
        <v>46233.74010416667</v>
      </c>
      <c r="F46" s="54">
        <f>(NOW()-E46)*24</f>
        <v/>
      </c>
      <c r="G46" t="inlineStr">
        <is>
          <t>13652832094</t>
        </is>
      </c>
      <c r="H46" t="inlineStr">
        <is>
          <t>2026-07-30 15:45:45</t>
        </is>
      </c>
      <c r="I46" t="inlineStr">
        <is>
          <t>潮州市饶平县上饶镇一网格334省道康东村片区</t>
        </is>
      </c>
      <c r="J46" t="inlineStr">
        <is>
          <t>张世墩</t>
        </is>
      </c>
      <c r="K46" t="inlineStr">
        <is>
          <t>饶平北片工作站</t>
        </is>
      </c>
      <c r="L46" t="inlineStr">
        <is>
          <t>饶平</t>
        </is>
      </c>
      <c r="M46" t="inlineStr">
        <is>
          <t>20260730111259X179013480</t>
        </is>
      </c>
      <c r="N46" t="inlineStr">
        <is>
          <t>CMCC-CZ-TSCLX-20260730-010454</t>
        </is>
      </c>
      <c r="O46" t="inlineStr">
        <is>
          <t>潮州</t>
        </is>
      </c>
      <c r="P46" t="inlineStr">
        <is>
          <t>饶平县</t>
        </is>
      </c>
      <c r="Q46">
        <f>IF(AND(A46&lt;&gt;"已参评好",F46&gt;=5),"超5小时未参评",IF(F46&gt;=7,"超7小时未参评",IF(F46&gt;=8,"超时未参评","")))</f>
        <v/>
      </c>
      <c r="R46" t="inlineStr"/>
    </row>
    <row r="47" ht="68" customHeight="1" s="1">
      <c r="B47" t="inlineStr">
        <is>
          <t>是</t>
        </is>
      </c>
      <c r="C47" s="53" t="n">
        <v>46234.08459490741</v>
      </c>
      <c r="D47" t="inlineStr">
        <is>
          <t>否</t>
        </is>
      </c>
      <c r="E47" s="53" t="n">
        <v>46233.75126157407</v>
      </c>
      <c r="F47" s="54">
        <f>(NOW()-E47)*24</f>
        <v/>
      </c>
      <c r="G47" t="inlineStr">
        <is>
          <t>13715701877</t>
        </is>
      </c>
      <c r="H47" t="inlineStr">
        <is>
          <t>2026-07-30 16:01:49</t>
        </is>
      </c>
      <c r="I47" t="inlineStr">
        <is>
          <t>潮州市潮安区枫溪镇池湖网格池湖路池湖村</t>
        </is>
      </c>
      <c r="J47" t="inlineStr">
        <is>
          <t>廖庆鑫</t>
        </is>
      </c>
      <c r="K47" t="inlineStr">
        <is>
          <t>瓷都枫溪工作站</t>
        </is>
      </c>
      <c r="L47" t="inlineStr">
        <is>
          <t>市区</t>
        </is>
      </c>
      <c r="M47" t="inlineStr">
        <is>
          <t>20260730111908X548206132</t>
        </is>
      </c>
      <c r="N47" t="inlineStr">
        <is>
          <t>CMCC-CZ-TSCLX-20260730-007924</t>
        </is>
      </c>
      <c r="O47" t="inlineStr">
        <is>
          <t>潮州</t>
        </is>
      </c>
      <c r="P47" t="inlineStr">
        <is>
          <t>潮安区</t>
        </is>
      </c>
      <c r="Q47">
        <f>IF(AND(A47&lt;&gt;"已参评好",F47&gt;=5),"超5小时未参评",IF(F47&gt;=7,"超7小时未参评",IF(F47&gt;=8,"超时未参评","")))</f>
        <v/>
      </c>
      <c r="R47" t="inlineStr"/>
    </row>
    <row r="48" ht="68" customHeight="1" s="1">
      <c r="B48" t="inlineStr">
        <is>
          <t>是</t>
        </is>
      </c>
      <c r="C48" s="53" t="n">
        <v>46234.08824074074</v>
      </c>
      <c r="D48" t="inlineStr">
        <is>
          <t>否</t>
        </is>
      </c>
      <c r="E48" s="53" t="n">
        <v>46233.7549074074</v>
      </c>
      <c r="F48" s="54">
        <f>(NOW()-E48)*24</f>
        <v/>
      </c>
      <c r="G48" t="inlineStr">
        <is>
          <t>13413727624</t>
        </is>
      </c>
      <c r="H48" t="inlineStr">
        <is>
          <t>2026-07-30 16:07:04</t>
        </is>
      </c>
      <c r="I48" t="inlineStr">
        <is>
          <t>潮州市潮安区登塘镇登塘网格枫榴路白水村</t>
        </is>
      </c>
      <c r="J48" t="inlineStr">
        <is>
          <t>郑杰帆</t>
        </is>
      </c>
      <c r="K48" t="inlineStr">
        <is>
          <t>古巷登塘工作站</t>
        </is>
      </c>
      <c r="L48" t="inlineStr">
        <is>
          <t>潮安</t>
        </is>
      </c>
      <c r="M48" t="inlineStr">
        <is>
          <t>20260730115053X453936593</t>
        </is>
      </c>
      <c r="N48" t="inlineStr">
        <is>
          <t>CMCC-CZ-TSCLX-20260730-012889</t>
        </is>
      </c>
      <c r="O48" t="inlineStr">
        <is>
          <t>潮州</t>
        </is>
      </c>
      <c r="P48" t="inlineStr">
        <is>
          <t>潮安区</t>
        </is>
      </c>
      <c r="Q48">
        <f>IF(AND(A48&lt;&gt;"已参评好",F48&gt;=5),"超5小时未参评",IF(F48&gt;=7,"超7小时未参评",IF(F48&gt;=8,"超时未参评","")))</f>
        <v/>
      </c>
      <c r="R48" t="inlineStr"/>
    </row>
    <row r="49" ht="68" customHeight="1" s="1">
      <c r="B49" t="inlineStr">
        <is>
          <t>是</t>
        </is>
      </c>
      <c r="C49" s="53" t="n">
        <v>46234.09246527778</v>
      </c>
      <c r="D49" t="inlineStr">
        <is>
          <t>否</t>
        </is>
      </c>
      <c r="E49" s="53" t="n">
        <v>46233.75913194445</v>
      </c>
      <c r="F49" s="54">
        <f>(NOW()-E49)*24</f>
        <v/>
      </c>
      <c r="G49" t="inlineStr">
        <is>
          <t>13827381022</t>
        </is>
      </c>
      <c r="H49" t="inlineStr">
        <is>
          <t>2026-07-30 16:13:09</t>
        </is>
      </c>
      <c r="I49" t="inlineStr">
        <is>
          <t>潮州市饶平县饶洋镇网格334省道水东村片区</t>
        </is>
      </c>
      <c r="J49" t="inlineStr">
        <is>
          <t>詹振声</t>
        </is>
      </c>
      <c r="K49" t="inlineStr">
        <is>
          <t>饶平北片工作站</t>
        </is>
      </c>
      <c r="L49" t="inlineStr">
        <is>
          <t>饶平</t>
        </is>
      </c>
      <c r="M49" t="inlineStr">
        <is>
          <t>20260730115123X483978800</t>
        </is>
      </c>
      <c r="N49" t="inlineStr">
        <is>
          <t>CMCC-CZ-TSCLX-20260730-012508</t>
        </is>
      </c>
      <c r="O49" t="inlineStr">
        <is>
          <t>潮州</t>
        </is>
      </c>
      <c r="P49" t="inlineStr">
        <is>
          <t>饶平县</t>
        </is>
      </c>
      <c r="Q49">
        <f>IF(AND(A49&lt;&gt;"已参评好",F49&gt;=5),"超5小时未参评",IF(F49&gt;=7,"超7小时未参评",IF(F49&gt;=8,"超时未参评","")))</f>
        <v/>
      </c>
      <c r="R49" t="inlineStr"/>
    </row>
    <row r="50" ht="68" customHeight="1" s="1">
      <c r="B50" t="inlineStr">
        <is>
          <t>是</t>
        </is>
      </c>
      <c r="C50" s="53" t="n">
        <v>46234.0409375</v>
      </c>
      <c r="D50" t="inlineStr">
        <is>
          <t>否</t>
        </is>
      </c>
      <c r="E50" s="53" t="n">
        <v>46233.70760416667</v>
      </c>
      <c r="F50" s="54">
        <f>(NOW()-E50)*24</f>
        <v/>
      </c>
      <c r="G50" t="inlineStr">
        <is>
          <t>15876835966</t>
        </is>
      </c>
      <c r="H50" t="inlineStr">
        <is>
          <t>2026-07-30 14:58:57</t>
        </is>
      </c>
      <c r="I50" t="inlineStr">
        <is>
          <t>潮州市潮安区枫溪镇云英路网格潮汕路洋头村</t>
        </is>
      </c>
      <c r="J50" t="inlineStr">
        <is>
          <t>陆锐强</t>
        </is>
      </c>
      <c r="K50" t="inlineStr">
        <is>
          <t>瓷都枫溪工作站</t>
        </is>
      </c>
      <c r="L50" t="inlineStr">
        <is>
          <t>市区</t>
        </is>
      </c>
      <c r="M50" t="inlineStr">
        <is>
          <t>20260730121047X647408555</t>
        </is>
      </c>
      <c r="N50" t="inlineStr">
        <is>
          <t>CMCC-CZ-TSCLX-20260730-010144</t>
        </is>
      </c>
      <c r="O50" t="inlineStr">
        <is>
          <t>潮州</t>
        </is>
      </c>
      <c r="P50" t="inlineStr">
        <is>
          <t>潮安区</t>
        </is>
      </c>
      <c r="Q50">
        <f>IF(AND(A50&lt;&gt;"已参评好",F50&gt;=5),"超5小时未参评",IF(F50&gt;=7,"超7小时未参评",IF(F50&gt;=8,"超时未参评","")))</f>
        <v/>
      </c>
      <c r="R50" t="inlineStr"/>
    </row>
    <row r="51" ht="68" customHeight="1" s="1">
      <c r="B51" t="inlineStr">
        <is>
          <t>是</t>
        </is>
      </c>
      <c r="C51" s="53" t="n">
        <v>46234.08980324074</v>
      </c>
      <c r="D51" t="inlineStr">
        <is>
          <t>否</t>
        </is>
      </c>
      <c r="E51" s="53" t="n">
        <v>46233.75646990741</v>
      </c>
      <c r="F51" s="54">
        <f>(NOW()-E51)*24</f>
        <v/>
      </c>
      <c r="G51" t="inlineStr">
        <is>
          <t>15089786115</t>
        </is>
      </c>
      <c r="H51" t="inlineStr">
        <is>
          <t>2026-07-30 16:09:19</t>
        </is>
      </c>
      <c r="I51" t="inlineStr">
        <is>
          <t>潮州市潮安区浮洋镇浮洋南网格潮汕公路徐陇村</t>
        </is>
      </c>
      <c r="J51" t="inlineStr">
        <is>
          <t>吴伟</t>
        </is>
      </c>
      <c r="K51" t="inlineStr">
        <is>
          <t>浮洋网格</t>
        </is>
      </c>
      <c r="M51" t="inlineStr">
        <is>
          <t>20260730121328X808130445</t>
        </is>
      </c>
      <c r="N51" t="inlineStr">
        <is>
          <t>CMCC-CZ-TSCLX-20260730-010147</t>
        </is>
      </c>
      <c r="O51" t="inlineStr">
        <is>
          <t>潮州</t>
        </is>
      </c>
      <c r="P51" t="inlineStr">
        <is>
          <t>潮安区</t>
        </is>
      </c>
      <c r="Q51">
        <f>IF(AND(A51&lt;&gt;"已参评好",F51&gt;=5),"超5小时未参评",IF(F51&gt;=7,"超7小时未参评",IF(F51&gt;=8,"超时未参评","")))</f>
        <v/>
      </c>
      <c r="R51" t="inlineStr"/>
    </row>
    <row r="52" ht="68" customHeight="1" s="1">
      <c r="B52" t="inlineStr">
        <is>
          <t>是</t>
        </is>
      </c>
      <c r="C52" s="53" t="n">
        <v>46234.05096064815</v>
      </c>
      <c r="D52" t="inlineStr">
        <is>
          <t>否</t>
        </is>
      </c>
      <c r="E52" s="53" t="n">
        <v>46233.71762731481</v>
      </c>
      <c r="F52" s="54">
        <f>(NOW()-E52)*24</f>
        <v/>
      </c>
      <c r="G52" t="inlineStr">
        <is>
          <t>13076494900</t>
        </is>
      </c>
      <c r="H52" t="inlineStr">
        <is>
          <t>2026-07-30 15:13:23</t>
        </is>
      </c>
      <c r="I52" t="inlineStr">
        <is>
          <t>潮州市潮安区枫溪镇如意网格潮汕路前进村</t>
        </is>
      </c>
      <c r="J52" t="inlineStr">
        <is>
          <t>陈庆海</t>
        </is>
      </c>
      <c r="K52" t="inlineStr">
        <is>
          <t>瓷都枫溪工作站</t>
        </is>
      </c>
      <c r="L52" t="inlineStr">
        <is>
          <t>市区</t>
        </is>
      </c>
      <c r="M52" t="inlineStr">
        <is>
          <t>20260730121645X514077100</t>
        </is>
      </c>
      <c r="N52" t="inlineStr">
        <is>
          <t>CMCC-CZ-TSCLX-20260730-010151</t>
        </is>
      </c>
      <c r="O52" t="inlineStr">
        <is>
          <t>潮州</t>
        </is>
      </c>
      <c r="P52" t="inlineStr">
        <is>
          <t>潮安区</t>
        </is>
      </c>
      <c r="Q52">
        <f>IF(AND(A52&lt;&gt;"已参评好",F52&gt;=5),"超5小时未参评",IF(F52&gt;=7,"超7小时未参评",IF(F52&gt;=8,"超时未参评","")))</f>
        <v/>
      </c>
      <c r="R52" t="inlineStr"/>
    </row>
    <row r="53" ht="68" customHeight="1" s="1">
      <c r="B53" t="inlineStr">
        <is>
          <t>是</t>
        </is>
      </c>
      <c r="C53" s="53" t="n">
        <v>46234.05898148148</v>
      </c>
      <c r="D53" t="inlineStr">
        <is>
          <t>否</t>
        </is>
      </c>
      <c r="E53" s="53" t="n">
        <v>46233.72564814815</v>
      </c>
      <c r="F53" s="54">
        <f>(NOW()-E53)*24</f>
        <v/>
      </c>
      <c r="G53" t="inlineStr">
        <is>
          <t>13531533880</t>
        </is>
      </c>
      <c r="H53" t="inlineStr">
        <is>
          <t>2026-07-30 15:24:56</t>
        </is>
      </c>
      <c r="I53" t="inlineStr">
        <is>
          <t>潮州市潮安区东凤镇东凤北网格东梅路东四村</t>
        </is>
      </c>
      <c r="J53" t="inlineStr">
        <is>
          <t>陈颖东</t>
        </is>
      </c>
      <c r="K53" t="inlineStr">
        <is>
          <t>彩塘东凤工作站</t>
        </is>
      </c>
      <c r="L53" t="inlineStr">
        <is>
          <t>潮安</t>
        </is>
      </c>
      <c r="M53" t="inlineStr">
        <is>
          <t>20260730123135X895719141</t>
        </is>
      </c>
      <c r="N53" t="inlineStr">
        <is>
          <t>CMCC-CZ-TSCLX-20260730-009949</t>
        </is>
      </c>
      <c r="O53" t="inlineStr">
        <is>
          <t>潮州</t>
        </is>
      </c>
      <c r="P53" t="inlineStr">
        <is>
          <t>潮安区</t>
        </is>
      </c>
      <c r="Q53">
        <f>IF(AND(A53&lt;&gt;"已参评好",F53&gt;=5),"超5小时未参评",IF(F53&gt;=7,"超7小时未参评",IF(F53&gt;=8,"超时未参评","")))</f>
        <v/>
      </c>
      <c r="R53" t="inlineStr"/>
    </row>
    <row r="54" ht="68" customHeight="1" s="1">
      <c r="B54" t="inlineStr">
        <is>
          <t>是</t>
        </is>
      </c>
      <c r="C54" s="53" t="n">
        <v>46234.0468287037</v>
      </c>
      <c r="D54" t="inlineStr">
        <is>
          <t>否</t>
        </is>
      </c>
      <c r="E54" s="53" t="n">
        <v>46233.71349537037</v>
      </c>
      <c r="F54" s="54">
        <f>(NOW()-E54)*24</f>
        <v/>
      </c>
      <c r="G54" t="inlineStr">
        <is>
          <t>17324709867</t>
        </is>
      </c>
      <c r="H54" t="inlineStr">
        <is>
          <t>2026-07-30 15:07:26</t>
        </is>
      </c>
      <c r="I54" t="inlineStr">
        <is>
          <t>潮州市湘桥区城西街道大道南网格福安路和谐家园【可装2000M】</t>
        </is>
      </c>
      <c r="J54" t="inlineStr">
        <is>
          <t>陈林伟</t>
        </is>
      </c>
      <c r="K54" t="inlineStr">
        <is>
          <t>市区城南工作站</t>
        </is>
      </c>
      <c r="L54" t="inlineStr">
        <is>
          <t>市区</t>
        </is>
      </c>
      <c r="M54" t="inlineStr">
        <is>
          <t>20260730123538X138976900</t>
        </is>
      </c>
      <c r="N54" t="inlineStr">
        <is>
          <t>CMCC-CZ-TSCLX-20260730-012915</t>
        </is>
      </c>
      <c r="O54" t="inlineStr">
        <is>
          <t>潮州</t>
        </is>
      </c>
      <c r="P54" t="inlineStr">
        <is>
          <t>湘桥区</t>
        </is>
      </c>
      <c r="Q54">
        <f>IF(AND(A54&lt;&gt;"已参评好",F54&gt;=5),"超5小时未参评",IF(F54&gt;=7,"超7小时未参评",IF(F54&gt;=8,"超时未参评","")))</f>
        <v/>
      </c>
      <c r="R54" t="inlineStr"/>
    </row>
    <row r="55" ht="68" customHeight="1" s="1">
      <c r="B55" t="inlineStr">
        <is>
          <t>是</t>
        </is>
      </c>
      <c r="C55" s="53" t="n">
        <v>46234.03130787037</v>
      </c>
      <c r="D55" t="inlineStr">
        <is>
          <t>否</t>
        </is>
      </c>
      <c r="E55" s="53" t="n">
        <v>46233.69797453703</v>
      </c>
      <c r="F55" s="54">
        <f>(NOW()-E55)*24</f>
        <v/>
      </c>
      <c r="G55" t="inlineStr">
        <is>
          <t>13829001555</t>
        </is>
      </c>
      <c r="H55" t="inlineStr">
        <is>
          <t>2026-07-30 14:45:05</t>
        </is>
      </c>
      <c r="I55" t="inlineStr">
        <is>
          <t>潮州市潮安区古巷镇枫洋网格枫洋市路枫洋枫二村</t>
        </is>
      </c>
      <c r="J55" t="inlineStr">
        <is>
          <t>卢泽思</t>
        </is>
      </c>
      <c r="K55" t="inlineStr">
        <is>
          <t>古巷登塘工作站</t>
        </is>
      </c>
      <c r="L55" t="inlineStr">
        <is>
          <t>潮安</t>
        </is>
      </c>
      <c r="M55" t="inlineStr">
        <is>
          <t>20260730125130X908374760</t>
        </is>
      </c>
      <c r="N55" t="inlineStr">
        <is>
          <t>CMCC-CZ-TSCLX-20260730-017664</t>
        </is>
      </c>
      <c r="O55" t="inlineStr">
        <is>
          <t>潮州</t>
        </is>
      </c>
      <c r="P55" t="inlineStr">
        <is>
          <t>潮安区</t>
        </is>
      </c>
      <c r="Q55">
        <f>IF(AND(A55&lt;&gt;"已参评好",F55&gt;=5),"超5小时未参评",IF(F55&gt;=7,"超7小时未参评",IF(F55&gt;=8,"超时未参评","")))</f>
        <v/>
      </c>
      <c r="R55" t="inlineStr"/>
    </row>
    <row r="56" ht="68" customHeight="1" s="1">
      <c r="B56" t="inlineStr">
        <is>
          <t>是</t>
        </is>
      </c>
      <c r="C56" s="53" t="n">
        <v>46234.02857638889</v>
      </c>
      <c r="D56" t="inlineStr">
        <is>
          <t>否</t>
        </is>
      </c>
      <c r="E56" s="53" t="n">
        <v>46233.69524305555</v>
      </c>
      <c r="F56" s="54">
        <f>(NOW()-E56)*24</f>
        <v/>
      </c>
      <c r="G56" t="inlineStr">
        <is>
          <t>13534693065</t>
        </is>
      </c>
      <c r="H56" t="inlineStr">
        <is>
          <t>2026-07-30 14:41:09</t>
        </is>
      </c>
      <c r="I56" t="inlineStr">
        <is>
          <t>潮州市湘桥区城西街道北关网格北美路北关村</t>
        </is>
      </c>
      <c r="J56" t="inlineStr">
        <is>
          <t>章增煜</t>
        </is>
      </c>
      <c r="K56" t="inlineStr">
        <is>
          <t>市区城北工作站</t>
        </is>
      </c>
      <c r="L56" t="inlineStr">
        <is>
          <t>市区</t>
        </is>
      </c>
      <c r="M56" t="inlineStr">
        <is>
          <t>20260730130249X769401447</t>
        </is>
      </c>
      <c r="N56" t="inlineStr">
        <is>
          <t>CMCC-CZ-TSCLX-20260730-016831</t>
        </is>
      </c>
      <c r="O56" t="inlineStr">
        <is>
          <t>潮州</t>
        </is>
      </c>
      <c r="P56" t="inlineStr">
        <is>
          <t>湘桥区</t>
        </is>
      </c>
      <c r="Q56">
        <f>IF(AND(A56&lt;&gt;"已参评好",F56&gt;=5),"超5小时未参评",IF(F56&gt;=7,"超7小时未参评",IF(F56&gt;=8,"超时未参评","")))</f>
        <v/>
      </c>
      <c r="R56" t="inlineStr"/>
    </row>
    <row r="57" ht="68" customHeight="1" s="1">
      <c r="B57" t="inlineStr">
        <is>
          <t>是</t>
        </is>
      </c>
      <c r="C57" s="53" t="n">
        <v>46234.0522337963</v>
      </c>
      <c r="D57" t="inlineStr">
        <is>
          <t>否</t>
        </is>
      </c>
      <c r="E57" s="53" t="n">
        <v>46233.71890046296</v>
      </c>
      <c r="F57" s="54">
        <f>(NOW()-E57)*24</f>
        <v/>
      </c>
      <c r="G57" t="inlineStr">
        <is>
          <t>13828330707</t>
        </is>
      </c>
      <c r="H57" t="inlineStr">
        <is>
          <t>2026-07-30 15:15:13</t>
        </is>
      </c>
      <c r="I57" t="inlineStr">
        <is>
          <t>潮州市湘桥区城西街道春光网格绿榕路春光景山村</t>
        </is>
      </c>
      <c r="J57" t="inlineStr">
        <is>
          <t>曹贤伟</t>
        </is>
      </c>
      <c r="K57" t="inlineStr">
        <is>
          <t>市区城北工作站</t>
        </is>
      </c>
      <c r="L57" t="inlineStr">
        <is>
          <t>市区</t>
        </is>
      </c>
      <c r="M57" t="inlineStr">
        <is>
          <t>20260730133351X631673288</t>
        </is>
      </c>
      <c r="N57" t="inlineStr">
        <is>
          <t>CMCC-CZ-TSCLX-20260730-017059</t>
        </is>
      </c>
      <c r="O57" t="inlineStr">
        <is>
          <t>潮州</t>
        </is>
      </c>
      <c r="P57" t="inlineStr">
        <is>
          <t>湘桥区</t>
        </is>
      </c>
      <c r="Q57">
        <f>IF(AND(A57&lt;&gt;"已参评好",F57&gt;=5),"超5小时未参评",IF(F57&gt;=7,"超7小时未参评",IF(F57&gt;=8,"超时未参评","")))</f>
        <v/>
      </c>
      <c r="R57" t="inlineStr"/>
    </row>
    <row r="58" ht="68" customHeight="1" s="1">
      <c r="B58" t="inlineStr">
        <is>
          <t>是</t>
        </is>
      </c>
      <c r="C58" s="53" t="n">
        <v>46234.07990740741</v>
      </c>
      <c r="D58" t="inlineStr">
        <is>
          <t>否</t>
        </is>
      </c>
      <c r="E58" s="53" t="n">
        <v>46233.74657407407</v>
      </c>
      <c r="F58" s="54">
        <f>(NOW()-E58)*24</f>
        <v/>
      </c>
      <c r="G58" t="inlineStr">
        <is>
          <t>13670738548</t>
        </is>
      </c>
      <c r="H58" t="inlineStr">
        <is>
          <t>2026-07-30 15:55:04</t>
        </is>
      </c>
      <c r="I58" t="inlineStr">
        <is>
          <t>潮州市饶平县所城镇网格X081县道大港村</t>
        </is>
      </c>
      <c r="J58" t="inlineStr">
        <is>
          <t>杨振浜</t>
        </is>
      </c>
      <c r="K58" t="inlineStr">
        <is>
          <t>东界三镇工作站</t>
        </is>
      </c>
      <c r="L58" t="inlineStr">
        <is>
          <t>饶平</t>
        </is>
      </c>
      <c r="M58" t="inlineStr">
        <is>
          <t>20260730140003X203437314</t>
        </is>
      </c>
      <c r="N58" t="inlineStr">
        <is>
          <t>CMCC-CZ-TSCLX-20260730-023407</t>
        </is>
      </c>
      <c r="O58" t="inlineStr">
        <is>
          <t>潮州</t>
        </is>
      </c>
      <c r="P58" t="inlineStr">
        <is>
          <t>饶平县</t>
        </is>
      </c>
      <c r="Q58">
        <f>IF(AND(A58&lt;&gt;"已参评好",F58&gt;=5),"超5小时未参评",IF(F58&gt;=7,"超7小时未参评",IF(F58&gt;=8,"超时未参评","")))</f>
        <v/>
      </c>
      <c r="R58" t="inlineStr"/>
    </row>
    <row r="59" ht="68" customHeight="1" s="1">
      <c r="B59" t="inlineStr">
        <is>
          <t>是</t>
        </is>
      </c>
      <c r="C59" s="53" t="n">
        <v>46234.11238425926</v>
      </c>
      <c r="D59" t="inlineStr">
        <is>
          <t>否</t>
        </is>
      </c>
      <c r="E59" s="53" t="n">
        <v>46233.77905092593</v>
      </c>
      <c r="F59" s="54">
        <f>(NOW()-E59)*24</f>
        <v/>
      </c>
      <c r="G59" t="inlineStr">
        <is>
          <t>18320662606</t>
        </is>
      </c>
      <c r="H59" t="inlineStr">
        <is>
          <t>2026-07-30 16:41:50</t>
        </is>
      </c>
      <c r="I59" t="inlineStr">
        <is>
          <t>潮州市饶平县饶洋镇网格334省道赤棠片区</t>
        </is>
      </c>
      <c r="J59" t="inlineStr">
        <is>
          <t>詹金潮</t>
        </is>
      </c>
      <c r="K59" t="inlineStr">
        <is>
          <t>饶平北片工作站</t>
        </is>
      </c>
      <c r="L59" t="inlineStr">
        <is>
          <t>饶平</t>
        </is>
      </c>
      <c r="M59" t="inlineStr">
        <is>
          <t>20260730140519X519650336</t>
        </is>
      </c>
      <c r="N59" t="inlineStr">
        <is>
          <t>CMCC-CZ-TSCLX-20260730-024208</t>
        </is>
      </c>
      <c r="O59" t="inlineStr">
        <is>
          <t>潮州</t>
        </is>
      </c>
      <c r="P59" t="inlineStr">
        <is>
          <t>饶平县</t>
        </is>
      </c>
      <c r="Q59">
        <f>IF(AND(A59&lt;&gt;"已参评好",F59&gt;=5),"超5小时未参评",IF(F59&gt;=7,"超7小时未参评",IF(F59&gt;=8,"超时未参评","")))</f>
        <v/>
      </c>
      <c r="R59" t="inlineStr"/>
    </row>
    <row r="60" ht="68" customHeight="1" s="1">
      <c r="B60" t="inlineStr">
        <is>
          <t>是</t>
        </is>
      </c>
      <c r="C60" s="53" t="n">
        <v>46234.12597222222</v>
      </c>
      <c r="D60" t="inlineStr">
        <is>
          <t>否</t>
        </is>
      </c>
      <c r="E60" s="53" t="n">
        <v>46233.79263888889</v>
      </c>
      <c r="F60" s="54">
        <f>(NOW()-E60)*24</f>
        <v/>
      </c>
      <c r="G60" t="inlineStr">
        <is>
          <t>13829008071</t>
        </is>
      </c>
      <c r="H60" t="inlineStr">
        <is>
          <t>2026-07-30 17:01:24</t>
        </is>
      </c>
      <c r="I60" t="inlineStr">
        <is>
          <t>0</t>
        </is>
      </c>
      <c r="J60" t="inlineStr">
        <is>
          <t>郑杰帆</t>
        </is>
      </c>
      <c r="K60" t="inlineStr">
        <is>
          <t>古巷登塘工作站</t>
        </is>
      </c>
      <c r="L60" t="inlineStr">
        <is>
          <t>潮安</t>
        </is>
      </c>
      <c r="M60" t="inlineStr">
        <is>
          <t>20260730140911X751589744</t>
        </is>
      </c>
      <c r="N60" t="inlineStr">
        <is>
          <t>CMCC-CZ-TSCLX-20260730-021644</t>
        </is>
      </c>
      <c r="O60" t="inlineStr">
        <is>
          <t>潮州</t>
        </is>
      </c>
      <c r="Q60">
        <f>IF(AND(A60&lt;&gt;"已参评好",F60&gt;=5),"超5小时未参评",IF(F60&gt;=7,"超7小时未参评",IF(F60&gt;=8,"超时未参评","")))</f>
        <v/>
      </c>
      <c r="R60" t="inlineStr"/>
    </row>
    <row r="61" ht="68" customHeight="1" s="1">
      <c r="B61" t="inlineStr">
        <is>
          <t>是</t>
        </is>
      </c>
      <c r="C61" s="53" t="n">
        <v>46234.07990740741</v>
      </c>
      <c r="D61" t="inlineStr">
        <is>
          <t>否</t>
        </is>
      </c>
      <c r="E61" s="53" t="n">
        <v>46233.74657407407</v>
      </c>
      <c r="F61" s="54">
        <f>(NOW()-E61)*24</f>
        <v/>
      </c>
      <c r="G61" t="inlineStr">
        <is>
          <t>15913063425</t>
        </is>
      </c>
      <c r="H61" t="inlineStr">
        <is>
          <t>2026-07-30 15:55:04</t>
        </is>
      </c>
      <c r="I61" t="inlineStr">
        <is>
          <t>潮州市潮安区浮洋镇浮洋北网格护堤路上新安村</t>
        </is>
      </c>
      <c r="J61" t="inlineStr">
        <is>
          <t>0</t>
        </is>
      </c>
      <c r="M61" t="inlineStr">
        <is>
          <t>20260730101542X742153291</t>
        </is>
      </c>
      <c r="N61" t="inlineStr">
        <is>
          <t>CMCC-CZ-TSCLX-20260730-017087</t>
        </is>
      </c>
      <c r="O61" t="inlineStr">
        <is>
          <t>潮州</t>
        </is>
      </c>
      <c r="P61" t="inlineStr">
        <is>
          <t>潮安区</t>
        </is>
      </c>
      <c r="Q61">
        <f>IF(AND(A61&lt;&gt;"已参评好",F61&gt;=5),"超5小时未参评",IF(F61&gt;=7,"超7小时未参评",IF(F61&gt;=8,"超时未参评","")))</f>
        <v/>
      </c>
      <c r="R61" t="inlineStr"/>
    </row>
    <row r="62" ht="68" customHeight="1" s="1">
      <c r="B62" t="inlineStr">
        <is>
          <t>是</t>
        </is>
      </c>
      <c r="C62" s="53" t="n">
        <v>46234.06501157407</v>
      </c>
      <c r="D62" t="inlineStr">
        <is>
          <t>否</t>
        </is>
      </c>
      <c r="E62" s="53" t="n">
        <v>46233.73167824074</v>
      </c>
      <c r="F62" s="54">
        <f>(NOW()-E62)*24</f>
        <v/>
      </c>
      <c r="G62" t="inlineStr">
        <is>
          <t>13539398819</t>
        </is>
      </c>
      <c r="H62" t="inlineStr">
        <is>
          <t>2026-07-30 15:33:37</t>
        </is>
      </c>
      <c r="I62" t="inlineStr">
        <is>
          <t>潮州市湘桥区西新街道前后街网格南春路致和巷光交片区</t>
        </is>
      </c>
      <c r="J62" t="inlineStr">
        <is>
          <t>黄钿</t>
        </is>
      </c>
      <c r="K62" t="inlineStr">
        <is>
          <t>市区城南工作站</t>
        </is>
      </c>
      <c r="L62" t="inlineStr">
        <is>
          <t>市区</t>
        </is>
      </c>
      <c r="M62" t="inlineStr">
        <is>
          <t>20260730142613X773088271</t>
        </is>
      </c>
      <c r="N62" t="inlineStr">
        <is>
          <t>CMCC-CZ-TSCLX-20260730-017099</t>
        </is>
      </c>
      <c r="O62" t="inlineStr">
        <is>
          <t>潮州</t>
        </is>
      </c>
      <c r="P62" t="inlineStr">
        <is>
          <t>湘桥区</t>
        </is>
      </c>
      <c r="Q62">
        <f>IF(AND(A62&lt;&gt;"已参评好",F62&gt;=5),"超5小时未参评",IF(F62&gt;=7,"超7小时未参评",IF(F62&gt;=8,"超时未参评","")))</f>
        <v/>
      </c>
      <c r="R62" t="inlineStr"/>
    </row>
    <row r="63" ht="68" customHeight="1" s="1">
      <c r="A63" t="inlineStr">
        <is>
          <t>未参评好</t>
        </is>
      </c>
      <c r="B63" t="inlineStr">
        <is>
          <t>是</t>
        </is>
      </c>
      <c r="C63" s="53" t="n">
        <v>46234.07020833333</v>
      </c>
      <c r="D63" t="inlineStr">
        <is>
          <t>否</t>
        </is>
      </c>
      <c r="E63" s="53" t="n">
        <v>46233.736875</v>
      </c>
      <c r="F63" s="54">
        <f>(NOW()-E63)*24</f>
        <v/>
      </c>
      <c r="G63" t="inlineStr">
        <is>
          <t>15913039456</t>
        </is>
      </c>
      <c r="H63" t="inlineStr">
        <is>
          <t>2026-07-30 15:41:06</t>
        </is>
      </c>
      <c r="I63" t="inlineStr">
        <is>
          <t>潮州市饶平县黄冈镇河南网格沿河南路唐商花园【可装2000M】</t>
        </is>
      </c>
      <c r="J63" t="inlineStr">
        <is>
          <t>张双文</t>
        </is>
      </c>
      <c r="K63" t="inlineStr">
        <is>
          <t>饶平城区工作站</t>
        </is>
      </c>
      <c r="L63" t="inlineStr">
        <is>
          <t>饶平</t>
        </is>
      </c>
      <c r="M63" t="inlineStr">
        <is>
          <t>20260730144938X178419996</t>
        </is>
      </c>
      <c r="N63" t="inlineStr">
        <is>
          <t>CMCC-CZ-TSCLX-20260730-024452</t>
        </is>
      </c>
      <c r="O63" t="inlineStr">
        <is>
          <t>潮州</t>
        </is>
      </c>
      <c r="P63" t="inlineStr">
        <is>
          <t>饶平县</t>
        </is>
      </c>
      <c r="Q63">
        <f>IF(AND(A63&lt;&gt;"已参评好",F63&gt;=5),"超5小时未参评",IF(F63&gt;=7,"超7小时未参评",IF(F63&gt;=8,"超时未参评","")))</f>
        <v/>
      </c>
      <c r="R63" t="inlineStr">
        <is>
          <t>联系不上用户</t>
        </is>
      </c>
    </row>
    <row r="64" ht="68" customHeight="1" s="1">
      <c r="A64" t="inlineStr">
        <is>
          <t>未参评好</t>
        </is>
      </c>
      <c r="B64" t="inlineStr">
        <is>
          <t>是</t>
        </is>
      </c>
      <c r="C64" s="53" t="n">
        <v>46234.08841435185</v>
      </c>
      <c r="D64" t="inlineStr">
        <is>
          <t>否</t>
        </is>
      </c>
      <c r="E64" s="53" t="n">
        <v>46233.75508101852</v>
      </c>
      <c r="F64" s="54">
        <f>(NOW()-E64)*24</f>
        <v/>
      </c>
      <c r="G64" t="inlineStr">
        <is>
          <t>15976367171</t>
        </is>
      </c>
      <c r="H64" t="inlineStr">
        <is>
          <t>2026-07-30 16:07:19</t>
        </is>
      </c>
      <c r="I64" t="inlineStr">
        <is>
          <t>潮州市饶平县新圩镇新圩网格222省道冯田村片区</t>
        </is>
      </c>
      <c r="J64" t="inlineStr">
        <is>
          <t>陈宋杰</t>
        </is>
      </c>
      <c r="K64" t="inlineStr">
        <is>
          <t>饶平中片工作站</t>
        </is>
      </c>
      <c r="L64" t="inlineStr">
        <is>
          <t>饶平</t>
        </is>
      </c>
      <c r="M64" t="inlineStr">
        <is>
          <t>20260730145229X349585867</t>
        </is>
      </c>
      <c r="N64" t="inlineStr">
        <is>
          <t>CMCC-CZ-TSCLX-20260730-019901</t>
        </is>
      </c>
      <c r="O64" t="inlineStr">
        <is>
          <t>潮州</t>
        </is>
      </c>
      <c r="P64" t="inlineStr">
        <is>
          <t>饶平县</t>
        </is>
      </c>
      <c r="Q64">
        <f>IF(AND(A64&lt;&gt;"已参评好",F64&gt;=5),"超5小时未参评",IF(F64&gt;=7,"超7小时未参评",IF(F64&gt;=8,"超时未参评","")))</f>
        <v/>
      </c>
      <c r="R64" t="inlineStr">
        <is>
          <t>老人不会参评</t>
        </is>
      </c>
    </row>
    <row r="65" ht="68" customHeight="1" s="1">
      <c r="B65" t="inlineStr">
        <is>
          <t>是</t>
        </is>
      </c>
      <c r="C65" s="53" t="n">
        <v>46234.09837962963</v>
      </c>
      <c r="D65" t="inlineStr">
        <is>
          <t>否</t>
        </is>
      </c>
      <c r="E65" s="53" t="n">
        <v>46233.7650462963</v>
      </c>
      <c r="F65" s="54">
        <f>(NOW()-E65)*24</f>
        <v/>
      </c>
      <c r="G65" t="inlineStr">
        <is>
          <t>13632001188</t>
        </is>
      </c>
      <c r="H65" t="inlineStr">
        <is>
          <t>2026-07-30 16:21:40</t>
        </is>
      </c>
      <c r="I65" t="inlineStr">
        <is>
          <t>潮州市潮安区枫溪镇云英路网格潮汕路古板头村</t>
        </is>
      </c>
      <c r="J65" t="inlineStr">
        <is>
          <t>陈洽龙</t>
        </is>
      </c>
      <c r="K65" t="inlineStr">
        <is>
          <t>瓷都枫溪工作站</t>
        </is>
      </c>
      <c r="L65" t="inlineStr">
        <is>
          <t>市区</t>
        </is>
      </c>
      <c r="M65" t="inlineStr">
        <is>
          <t>20260730145456X496522959</t>
        </is>
      </c>
      <c r="N65" t="inlineStr">
        <is>
          <t>CMCC-CZ-TSCLX-20260730-024042</t>
        </is>
      </c>
      <c r="O65" t="inlineStr">
        <is>
          <t>潮州</t>
        </is>
      </c>
      <c r="P65" t="inlineStr">
        <is>
          <t>潮安区</t>
        </is>
      </c>
      <c r="Q65">
        <f>IF(AND(A65&lt;&gt;"已参评好",F65&gt;=5),"超5小时未参评",IF(F65&gt;=7,"超7小时未参评",IF(F65&gt;=8,"超时未参评","")))</f>
        <v/>
      </c>
      <c r="R65" t="inlineStr"/>
    </row>
    <row r="66" ht="68" customHeight="1" s="1">
      <c r="B66" t="inlineStr">
        <is>
          <t>是</t>
        </is>
      </c>
      <c r="C66" s="53" t="n">
        <v>46234.06515046296</v>
      </c>
      <c r="D66" t="inlineStr">
        <is>
          <t>否</t>
        </is>
      </c>
      <c r="E66" s="53" t="n">
        <v>46233.73181712963</v>
      </c>
      <c r="F66" s="54">
        <f>(NOW()-E66)*24</f>
        <v/>
      </c>
      <c r="G66" t="inlineStr">
        <is>
          <t>17818856788</t>
        </is>
      </c>
      <c r="H66" t="inlineStr">
        <is>
          <t>2026-07-30 15:33:49</t>
        </is>
      </c>
      <c r="I66" t="inlineStr">
        <is>
          <t>潮州市潮安区彩塘镇华美网格龙华路华美一村</t>
        </is>
      </c>
      <c r="J66" t="inlineStr">
        <is>
          <t>沈广沅</t>
        </is>
      </c>
      <c r="K66" t="inlineStr">
        <is>
          <t>彩塘东凤工作站</t>
        </is>
      </c>
      <c r="L66" t="inlineStr">
        <is>
          <t>潮安</t>
        </is>
      </c>
      <c r="M66" t="inlineStr">
        <is>
          <t>20260730152124X841099140</t>
        </is>
      </c>
      <c r="N66" t="inlineStr">
        <is>
          <t>CMCC-CZ-TSCLX-20260730-022914</t>
        </is>
      </c>
      <c r="O66" t="inlineStr">
        <is>
          <t>潮州</t>
        </is>
      </c>
      <c r="P66" t="inlineStr">
        <is>
          <t>潮安区</t>
        </is>
      </c>
      <c r="Q66">
        <f>IF(AND(A66&lt;&gt;"已参评好",F66&gt;=5),"超5小时未参评",IF(F66&gt;=7,"超7小时未参评",IF(F66&gt;=8,"超时未参评","")))</f>
        <v/>
      </c>
      <c r="R66" t="inlineStr"/>
    </row>
    <row r="67" ht="68" customHeight="1" s="1">
      <c r="B67" t="inlineStr">
        <is>
          <t>是</t>
        </is>
      </c>
      <c r="C67" s="53" t="n">
        <v>46234.09813657407</v>
      </c>
      <c r="D67" t="inlineStr">
        <is>
          <t>否</t>
        </is>
      </c>
      <c r="E67" s="53" t="n">
        <v>46233.76480324074</v>
      </c>
      <c r="F67" s="54">
        <f>(NOW()-E67)*24</f>
        <v/>
      </c>
      <c r="G67" t="inlineStr">
        <is>
          <t>13553746450</t>
        </is>
      </c>
      <c r="H67" t="inlineStr">
        <is>
          <t>2026-07-30 16:21:19</t>
        </is>
      </c>
      <c r="I67" t="inlineStr">
        <is>
          <t>潮州市潮安区彩塘镇宏安网格宏安大道宏二村</t>
        </is>
      </c>
      <c r="J67" t="inlineStr">
        <is>
          <t>陈嘉灿</t>
        </is>
      </c>
      <c r="K67" t="inlineStr">
        <is>
          <t>彩塘东凤工作站</t>
        </is>
      </c>
      <c r="L67" t="inlineStr">
        <is>
          <t>潮安</t>
        </is>
      </c>
      <c r="M67" t="inlineStr">
        <is>
          <t>20260730152655X415510864</t>
        </is>
      </c>
      <c r="N67" t="inlineStr">
        <is>
          <t>CMCC-CZ-TSCLX-20260730-022132</t>
        </is>
      </c>
      <c r="O67" t="inlineStr">
        <is>
          <t>潮州</t>
        </is>
      </c>
      <c r="P67" t="inlineStr">
        <is>
          <t>潮安区</t>
        </is>
      </c>
      <c r="Q67">
        <f>IF(AND(A67&lt;&gt;"已参评好",F67&gt;=5),"超5小时未参评",IF(F67&gt;=7,"超7小时未参评",IF(F67&gt;=8,"超时未参评","")))</f>
        <v/>
      </c>
      <c r="R67" t="inlineStr"/>
    </row>
    <row r="68" ht="68" customHeight="1" s="1">
      <c r="B68" t="inlineStr">
        <is>
          <t>是</t>
        </is>
      </c>
      <c r="C68" s="53" t="n">
        <v>46234.1050462963</v>
      </c>
      <c r="D68" t="inlineStr">
        <is>
          <t>否</t>
        </is>
      </c>
      <c r="E68" s="53" t="n">
        <v>46233.77171296296</v>
      </c>
      <c r="F68" s="54">
        <f>(NOW()-E68)*24</f>
        <v/>
      </c>
      <c r="G68" t="inlineStr">
        <is>
          <t>13827360935</t>
        </is>
      </c>
      <c r="H68" t="inlineStr">
        <is>
          <t>2026-07-30 16:31:16</t>
        </is>
      </c>
      <c r="I68" t="inlineStr">
        <is>
          <t>潮州市饶平县上饶镇一网格S334省道引下村</t>
        </is>
      </c>
      <c r="J68" t="inlineStr">
        <is>
          <t>张世墩</t>
        </is>
      </c>
      <c r="K68" t="inlineStr">
        <is>
          <t>饶平北片工作站</t>
        </is>
      </c>
      <c r="L68" t="inlineStr">
        <is>
          <t>饶平</t>
        </is>
      </c>
      <c r="M68" t="inlineStr">
        <is>
          <t>20260730155138X898956174</t>
        </is>
      </c>
      <c r="N68" t="inlineStr">
        <is>
          <t>CMCC-CZ-TSCLX-20260730-021536</t>
        </is>
      </c>
      <c r="O68" t="inlineStr">
        <is>
          <t>潮州</t>
        </is>
      </c>
      <c r="P68" t="inlineStr">
        <is>
          <t>饶平县</t>
        </is>
      </c>
      <c r="Q68">
        <f>IF(AND(A68&lt;&gt;"已参评好",F68&gt;=5),"超5小时未参评",IF(F68&gt;=7,"超7小时未参评",IF(F68&gt;=8,"超时未参评","")))</f>
        <v/>
      </c>
      <c r="R68" t="inlineStr"/>
    </row>
    <row r="69" ht="68" customHeight="1" s="1">
      <c r="A69" t="inlineStr">
        <is>
          <t>未参评好</t>
        </is>
      </c>
      <c r="B69" t="inlineStr">
        <is>
          <t>是</t>
        </is>
      </c>
      <c r="C69" s="53" t="n">
        <v>46234.11243055556</v>
      </c>
      <c r="D69" t="inlineStr">
        <is>
          <t>否</t>
        </is>
      </c>
      <c r="E69" s="53" t="n">
        <v>46233.77909722222</v>
      </c>
      <c r="F69" s="54">
        <f>(NOW()-E69)*24</f>
        <v/>
      </c>
      <c r="G69" t="inlineStr">
        <is>
          <t>17817002549</t>
        </is>
      </c>
      <c r="H69" t="inlineStr">
        <is>
          <t>2026-07-30 16:41:54</t>
        </is>
      </c>
      <c r="I69" t="inlineStr">
        <is>
          <t>潮州市饶平县钱东镇河南网格黄冈大道沈厝村</t>
        </is>
      </c>
      <c r="J69" t="inlineStr">
        <is>
          <t>余俊生</t>
        </is>
      </c>
      <c r="K69" t="inlineStr">
        <is>
          <t>饶平城区工作站</t>
        </is>
      </c>
      <c r="L69" t="inlineStr">
        <is>
          <t>饶平</t>
        </is>
      </c>
      <c r="M69" t="inlineStr">
        <is>
          <t>20260730160358X638816297</t>
        </is>
      </c>
      <c r="N69" t="inlineStr">
        <is>
          <t>CMCC-CZ-TSCLX-20260730-022517</t>
        </is>
      </c>
      <c r="O69" t="inlineStr">
        <is>
          <t>潮州</t>
        </is>
      </c>
      <c r="P69" t="inlineStr">
        <is>
          <t>饶平县</t>
        </is>
      </c>
      <c r="Q69">
        <f>IF(AND(A69&lt;&gt;"已参评好",F69&gt;=5),"超5小时未参评",IF(F69&gt;=7,"超7小时未参评",IF(F69&gt;=8,"超时未参评","")))</f>
        <v/>
      </c>
      <c r="R69" t="inlineStr">
        <is>
          <t>用户没反馈</t>
        </is>
      </c>
    </row>
    <row r="70" ht="68" customHeight="1" s="1">
      <c r="B70" t="inlineStr">
        <is>
          <t>是</t>
        </is>
      </c>
      <c r="C70" s="53" t="n">
        <v>46234.12601851852</v>
      </c>
      <c r="D70" t="inlineStr">
        <is>
          <t>否</t>
        </is>
      </c>
      <c r="E70" s="53" t="n">
        <v>46233.79268518519</v>
      </c>
      <c r="F70" s="54">
        <f>(NOW()-E70)*24</f>
        <v/>
      </c>
      <c r="G70" t="inlineStr">
        <is>
          <t>15916473365</t>
        </is>
      </c>
      <c r="H70" t="inlineStr">
        <is>
          <t>2026-07-30 17:01:28</t>
        </is>
      </c>
      <c r="I70" t="inlineStr">
        <is>
          <t>潮州市饶平县汫洲镇网格085县道汫北社区</t>
        </is>
      </c>
      <c r="J70" t="inlineStr">
        <is>
          <t>麦杰生</t>
        </is>
      </c>
      <c r="K70" t="inlineStr">
        <is>
          <t>饶平西片工作站</t>
        </is>
      </c>
      <c r="L70" t="inlineStr">
        <is>
          <t>饶平</t>
        </is>
      </c>
      <c r="M70" t="inlineStr">
        <is>
          <t>20260730162754X747108020</t>
        </is>
      </c>
      <c r="N70" t="inlineStr">
        <is>
          <t>CMCC-CZ-TSCLX-20260730-022792</t>
        </is>
      </c>
      <c r="O70" t="inlineStr">
        <is>
          <t>潮州</t>
        </is>
      </c>
      <c r="P70" t="inlineStr">
        <is>
          <t>饶平县</t>
        </is>
      </c>
      <c r="Q70">
        <f>IF(AND(A70&lt;&gt;"已参评好",F70&gt;=5),"超5小时未参评",IF(F70&gt;=7,"超7小时未参评",IF(F70&gt;=8,"超时未参评","")))</f>
        <v/>
      </c>
      <c r="R70" t="inlineStr"/>
    </row>
    <row r="71" ht="68" customHeight="1" s="1">
      <c r="B71" t="inlineStr">
        <is>
          <t>是</t>
        </is>
      </c>
      <c r="C71" s="53" t="n">
        <v>46234.15650462963</v>
      </c>
      <c r="D71" t="inlineStr">
        <is>
          <t>否</t>
        </is>
      </c>
      <c r="E71" s="53" t="n">
        <v>46233.8231712963</v>
      </c>
      <c r="F71" s="54">
        <f>(NOW()-E71)*24</f>
        <v/>
      </c>
      <c r="G71" t="inlineStr">
        <is>
          <t>13553795740</t>
        </is>
      </c>
      <c r="H71" t="inlineStr">
        <is>
          <t>2026-07-30 17:45:22</t>
        </is>
      </c>
      <c r="I71" t="inlineStr">
        <is>
          <t>潮州市潮安区沙溪镇沙溪东网格镜鸿路上西林村</t>
        </is>
      </c>
      <c r="J71" t="inlineStr">
        <is>
          <t>陈涛22</t>
        </is>
      </c>
      <c r="K71" t="inlineStr">
        <is>
          <t>高铁三镇工作站</t>
        </is>
      </c>
      <c r="L71" t="inlineStr">
        <is>
          <t>潮安</t>
        </is>
      </c>
      <c r="M71" t="inlineStr">
        <is>
          <t>20260729185047X247975127</t>
        </is>
      </c>
      <c r="N71" t="inlineStr">
        <is>
          <t>CMCC-CZ-TSCLX-20260729-024610</t>
        </is>
      </c>
      <c r="O71" t="inlineStr">
        <is>
          <t>潮州</t>
        </is>
      </c>
      <c r="P71" t="inlineStr">
        <is>
          <t>潮安区</t>
        </is>
      </c>
      <c r="Q71">
        <f>IF(AND(A71&lt;&gt;"已参评好",F71&gt;=5),"超5小时未参评",IF(F71&gt;=7,"超7小时未参评",IF(F71&gt;=8,"超时未参评","")))</f>
        <v/>
      </c>
      <c r="R71" t="inlineStr"/>
    </row>
    <row r="72" ht="68" customHeight="1" s="1">
      <c r="B72" t="inlineStr">
        <is>
          <t>是</t>
        </is>
      </c>
      <c r="C72" s="53" t="n">
        <v>46234.21465277778</v>
      </c>
      <c r="D72" t="inlineStr">
        <is>
          <t>否</t>
        </is>
      </c>
      <c r="E72" s="53" t="n">
        <v>46233.88131944444</v>
      </c>
      <c r="F72" s="54">
        <f>(NOW()-E72)*24</f>
        <v/>
      </c>
      <c r="G72" t="inlineStr">
        <is>
          <t>13829056285</t>
        </is>
      </c>
      <c r="H72" t="inlineStr">
        <is>
          <t>2026-07-30 19:09:06</t>
        </is>
      </c>
      <c r="I72" t="inlineStr">
        <is>
          <t>潮州市潮安区枫溪镇池湖网格池湖路池湖村</t>
        </is>
      </c>
      <c r="J72" t="inlineStr">
        <is>
          <t>廖庆鑫</t>
        </is>
      </c>
      <c r="K72" t="inlineStr">
        <is>
          <t>瓷都枫溪工作站</t>
        </is>
      </c>
      <c r="L72" t="inlineStr">
        <is>
          <t>市区</t>
        </is>
      </c>
      <c r="M72" t="inlineStr">
        <is>
          <t>20260729194619X579231439</t>
        </is>
      </c>
      <c r="N72" t="inlineStr">
        <is>
          <t>CMCC-CZ-TSCLX-20260729-038634</t>
        </is>
      </c>
      <c r="O72" t="inlineStr">
        <is>
          <t>潮州</t>
        </is>
      </c>
      <c r="P72" t="inlineStr">
        <is>
          <t>潮安区</t>
        </is>
      </c>
      <c r="Q72">
        <f>IF(AND(A72&lt;&gt;"已参评好",F72&gt;=5),"超5小时未参评",IF(F72&gt;=7,"超7小时未参评",IF(F72&gt;=8,"超时未参评","")))</f>
        <v/>
      </c>
      <c r="R72" t="inlineStr"/>
    </row>
    <row r="73" ht="68" customHeight="1" s="1">
      <c r="B73" t="inlineStr">
        <is>
          <t>是</t>
        </is>
      </c>
      <c r="C73" s="53" t="n">
        <v>46234.15502314815</v>
      </c>
      <c r="D73" t="inlineStr">
        <is>
          <t>否</t>
        </is>
      </c>
      <c r="E73" s="53" t="n">
        <v>46233.82168981482</v>
      </c>
      <c r="F73" s="54">
        <f>(NOW()-E73)*24</f>
        <v/>
      </c>
      <c r="G73" t="inlineStr">
        <is>
          <t>13433742855</t>
        </is>
      </c>
      <c r="H73" t="inlineStr">
        <is>
          <t>2026-07-30 17:43:14</t>
        </is>
      </c>
      <c r="I73" t="inlineStr">
        <is>
          <t>潮州市潮安区浮洋镇浮洋南网格潮汕公路夏里美村</t>
        </is>
      </c>
      <c r="J73" t="inlineStr">
        <is>
          <t>卢楚佳</t>
        </is>
      </c>
      <c r="K73" t="inlineStr">
        <is>
          <t>浮洋网格</t>
        </is>
      </c>
      <c r="M73" t="inlineStr">
        <is>
          <t>20260730083724X844002379</t>
        </is>
      </c>
      <c r="N73" t="inlineStr">
        <is>
          <t>CMCC-CZ-TSCLX-20260730-003037</t>
        </is>
      </c>
      <c r="O73" t="inlineStr">
        <is>
          <t>潮州</t>
        </is>
      </c>
      <c r="P73" t="inlineStr">
        <is>
          <t>潮安区</t>
        </is>
      </c>
      <c r="Q73">
        <f>IF(AND(A73&lt;&gt;"已参评好",F73&gt;=5),"超5小时未参评",IF(F73&gt;=7,"超7小时未参评",IF(F73&gt;=8,"超时未参评","")))</f>
        <v/>
      </c>
      <c r="R73" t="inlineStr"/>
    </row>
    <row r="74" ht="68" customHeight="1" s="1">
      <c r="B74" t="inlineStr">
        <is>
          <t>是</t>
        </is>
      </c>
      <c r="C74" s="53" t="n">
        <v>46234.20618055556</v>
      </c>
      <c r="D74" t="inlineStr">
        <is>
          <t>否</t>
        </is>
      </c>
      <c r="E74" s="53" t="n">
        <v>46233.87284722222</v>
      </c>
      <c r="F74" s="54">
        <f>(NOW()-E74)*24</f>
        <v/>
      </c>
      <c r="G74" t="inlineStr">
        <is>
          <t>15816545151</t>
        </is>
      </c>
      <c r="H74" t="inlineStr">
        <is>
          <t>2026-07-30 18:56:54</t>
        </is>
      </c>
      <c r="I74" t="inlineStr">
        <is>
          <t>潮州市潮安区浮洋镇浮洋北网格潮汕公路乌洋村</t>
        </is>
      </c>
      <c r="J74" t="inlineStr">
        <is>
          <t>林卓钿</t>
        </is>
      </c>
      <c r="K74" t="inlineStr">
        <is>
          <t>浮洋网格</t>
        </is>
      </c>
      <c r="M74" t="inlineStr">
        <is>
          <t>20260730083956X996597397</t>
        </is>
      </c>
      <c r="N74" t="inlineStr">
        <is>
          <t>CMCC-CZ-TSCLX-20260730-004626</t>
        </is>
      </c>
      <c r="O74" t="inlineStr">
        <is>
          <t>潮州</t>
        </is>
      </c>
      <c r="P74" t="inlineStr">
        <is>
          <t>潮安区</t>
        </is>
      </c>
      <c r="Q74">
        <f>IF(AND(A74&lt;&gt;"已参评好",F74&gt;=5),"超5小时未参评",IF(F74&gt;=7,"超7小时未参评",IF(F74&gt;=8,"超时未参评","")))</f>
        <v/>
      </c>
      <c r="R74" t="inlineStr"/>
    </row>
    <row r="75" ht="68" customHeight="1" s="1">
      <c r="B75" t="inlineStr">
        <is>
          <t>是</t>
        </is>
      </c>
      <c r="C75" s="53" t="n">
        <v>46234.17459490741</v>
      </c>
      <c r="D75" t="inlineStr">
        <is>
          <t>否</t>
        </is>
      </c>
      <c r="E75" s="53" t="n">
        <v>46233.84126157407</v>
      </c>
      <c r="F75" s="54">
        <f>(NOW()-E75)*24</f>
        <v/>
      </c>
      <c r="G75" t="inlineStr">
        <is>
          <t>15976318911a</t>
        </is>
      </c>
      <c r="H75" t="inlineStr">
        <is>
          <t>2026-07-30 18:11:25</t>
        </is>
      </c>
      <c r="I75" t="inlineStr">
        <is>
          <t>潮州市潮安区庵埠镇庵东网格庵北路阳光禧园【可装2000M】</t>
        </is>
      </c>
      <c r="J75" t="inlineStr">
        <is>
          <t>庄树贤</t>
        </is>
      </c>
      <c r="K75" t="inlineStr">
        <is>
          <t>潮安城区工作站</t>
        </is>
      </c>
      <c r="L75" t="inlineStr">
        <is>
          <t>潮安</t>
        </is>
      </c>
      <c r="M75" t="inlineStr">
        <is>
          <t>20260730091012X812083789</t>
        </is>
      </c>
      <c r="N75" t="inlineStr">
        <is>
          <t>CMCC-CZ-TSCLX-20260730-006038</t>
        </is>
      </c>
      <c r="O75" t="inlineStr">
        <is>
          <t>潮州</t>
        </is>
      </c>
      <c r="P75" t="inlineStr">
        <is>
          <t>潮安区</t>
        </is>
      </c>
      <c r="Q75">
        <f>IF(AND(A75&lt;&gt;"已参评好",F75&gt;=5),"超5小时未参评",IF(F75&gt;=7,"超7小时未参评",IF(F75&gt;=8,"超时未参评","")))</f>
        <v/>
      </c>
      <c r="R75" t="inlineStr"/>
    </row>
    <row r="76" ht="68" customHeight="1" s="1">
      <c r="B76" t="inlineStr">
        <is>
          <t>是</t>
        </is>
      </c>
      <c r="C76" s="53" t="n">
        <v>46234.14165509259</v>
      </c>
      <c r="D76" t="inlineStr">
        <is>
          <t>否</t>
        </is>
      </c>
      <c r="E76" s="53" t="n">
        <v>46233.80832175926</v>
      </c>
      <c r="F76" s="54">
        <f>(NOW()-E76)*24</f>
        <v/>
      </c>
      <c r="G76" t="inlineStr">
        <is>
          <t>13670744963</t>
        </is>
      </c>
      <c r="H76" t="inlineStr">
        <is>
          <t>2026-07-30 17:23:59</t>
        </is>
      </c>
      <c r="I76" t="inlineStr">
        <is>
          <t>潮州市潮安区庵埠镇庵北网格新安大道旺角片区【可装2000M】</t>
        </is>
      </c>
      <c r="J76" t="inlineStr">
        <is>
          <t>庄树贤</t>
        </is>
      </c>
      <c r="K76" t="inlineStr">
        <is>
          <t>潮安城区工作站</t>
        </is>
      </c>
      <c r="L76" t="inlineStr">
        <is>
          <t>潮安</t>
        </is>
      </c>
      <c r="M76" t="inlineStr">
        <is>
          <t>20260730092315X595827823</t>
        </is>
      </c>
      <c r="N76" t="inlineStr">
        <is>
          <t>CMCC-CZ-TSCLX-20260730-001660</t>
        </is>
      </c>
      <c r="O76" t="inlineStr">
        <is>
          <t>潮州</t>
        </is>
      </c>
      <c r="P76" t="inlineStr">
        <is>
          <t>潮安区</t>
        </is>
      </c>
      <c r="Q76">
        <f>IF(AND(A76&lt;&gt;"已参评好",F76&gt;=5),"超5小时未参评",IF(F76&gt;=7,"超7小时未参评",IF(F76&gt;=8,"超时未参评","")))</f>
        <v/>
      </c>
      <c r="R76" t="inlineStr"/>
    </row>
    <row r="77" ht="68" customHeight="1" s="1">
      <c r="B77" t="inlineStr">
        <is>
          <t>是</t>
        </is>
      </c>
      <c r="C77" s="53" t="n">
        <v>46234.1772337963</v>
      </c>
      <c r="D77" t="inlineStr">
        <is>
          <t>否</t>
        </is>
      </c>
      <c r="E77" s="53" t="n">
        <v>46233.84390046296</v>
      </c>
      <c r="F77" s="54">
        <f>(NOW()-E77)*24</f>
        <v/>
      </c>
      <c r="G77" t="inlineStr">
        <is>
          <t>13829002961</t>
        </is>
      </c>
      <c r="H77" t="inlineStr">
        <is>
          <t>2026-07-30 18:15:13</t>
        </is>
      </c>
      <c r="I77" t="inlineStr">
        <is>
          <t>潮州市潮安区浮洋镇浮洋北网格潮汕公路乌洋村</t>
        </is>
      </c>
      <c r="J77" t="inlineStr">
        <is>
          <t>林卓钿</t>
        </is>
      </c>
      <c r="K77" t="inlineStr">
        <is>
          <t>浮洋网格</t>
        </is>
      </c>
      <c r="M77" t="inlineStr">
        <is>
          <t>20260730111731X451248629</t>
        </is>
      </c>
      <c r="N77" t="inlineStr">
        <is>
          <t>CMCC-CZ-TSCLX-20260730-011850</t>
        </is>
      </c>
      <c r="O77" t="inlineStr">
        <is>
          <t>潮州</t>
        </is>
      </c>
      <c r="P77" t="inlineStr">
        <is>
          <t>潮安区</t>
        </is>
      </c>
      <c r="Q77">
        <f>IF(AND(A77&lt;&gt;"已参评好",F77&gt;=5),"超5小时未参评",IF(F77&gt;=7,"超7小时未参评",IF(F77&gt;=8,"超时未参评","")))</f>
        <v/>
      </c>
      <c r="R77" t="inlineStr"/>
    </row>
    <row r="78" ht="68" customHeight="1" s="1">
      <c r="B78" t="inlineStr">
        <is>
          <t>是</t>
        </is>
      </c>
      <c r="C78" s="53" t="n">
        <v>46234.1965625</v>
      </c>
      <c r="D78" t="inlineStr">
        <is>
          <t>否</t>
        </is>
      </c>
      <c r="E78" s="53" t="n">
        <v>46233.86322916667</v>
      </c>
      <c r="F78" s="54">
        <f>(NOW()-E78)*24</f>
        <v/>
      </c>
      <c r="G78" t="inlineStr">
        <is>
          <t>13670731150</t>
        </is>
      </c>
      <c r="H78" t="inlineStr">
        <is>
          <t>2026-07-30 18:43:03</t>
        </is>
      </c>
      <c r="I78" t="inlineStr">
        <is>
          <t>潮州市湘桥区桥东街道桥东网格东山路六亩村</t>
        </is>
      </c>
      <c r="J78" t="inlineStr">
        <is>
          <t>邱培烁</t>
        </is>
      </c>
      <c r="K78" t="inlineStr">
        <is>
          <t>韩江新城工作站</t>
        </is>
      </c>
      <c r="L78" t="inlineStr">
        <is>
          <t>市区</t>
        </is>
      </c>
      <c r="M78" t="inlineStr">
        <is>
          <t>20260730112725X451507810</t>
        </is>
      </c>
      <c r="N78" t="inlineStr">
        <is>
          <t>CMCC-CZ-TSCLX-20260730-011088</t>
        </is>
      </c>
      <c r="O78" t="inlineStr">
        <is>
          <t>潮州</t>
        </is>
      </c>
      <c r="P78" t="inlineStr">
        <is>
          <t>湘桥区</t>
        </is>
      </c>
      <c r="Q78">
        <f>IF(AND(A78&lt;&gt;"已参评好",F78&gt;=5),"超5小时未参评",IF(F78&gt;=7,"超7小时未参评",IF(F78&gt;=8,"超时未参评","")))</f>
        <v/>
      </c>
      <c r="R78" t="inlineStr"/>
    </row>
    <row r="79" ht="68" customHeight="1" s="1">
      <c r="B79" t="inlineStr">
        <is>
          <t>是</t>
        </is>
      </c>
      <c r="C79" s="53" t="n">
        <v>46234.16590277778</v>
      </c>
      <c r="D79" t="inlineStr">
        <is>
          <t>否</t>
        </is>
      </c>
      <c r="E79" s="53" t="n">
        <v>46233.83256944444</v>
      </c>
      <c r="F79" s="54">
        <f>(NOW()-E79)*24</f>
        <v/>
      </c>
      <c r="G79" t="inlineStr">
        <is>
          <t>13923513762</t>
        </is>
      </c>
      <c r="H79" t="inlineStr">
        <is>
          <t>2026-07-30 17:58:54</t>
        </is>
      </c>
      <c r="I79" t="inlineStr">
        <is>
          <t>潮州市潮安区江东镇江东北网格319乡道下水头村</t>
        </is>
      </c>
      <c r="J79" t="inlineStr">
        <is>
          <t>庄标亮</t>
        </is>
      </c>
      <c r="K79" t="inlineStr">
        <is>
          <t>江东龙湖工作站</t>
        </is>
      </c>
      <c r="L79" t="inlineStr">
        <is>
          <t>潮安</t>
        </is>
      </c>
      <c r="M79" t="inlineStr">
        <is>
          <t>20260730114317X997620859</t>
        </is>
      </c>
      <c r="N79" t="inlineStr">
        <is>
          <t>CMCC-CZ-TSCLX-20260730-008594</t>
        </is>
      </c>
      <c r="O79" t="inlineStr">
        <is>
          <t>潮州</t>
        </is>
      </c>
      <c r="P79" t="inlineStr">
        <is>
          <t>潮安区</t>
        </is>
      </c>
      <c r="Q79">
        <f>IF(AND(A79&lt;&gt;"已参评好",F79&gt;=5),"超5小时未参评",IF(F79&gt;=7,"超7小时未参评",IF(F79&gt;=8,"超时未参评","")))</f>
        <v/>
      </c>
      <c r="R79" t="inlineStr"/>
    </row>
    <row r="80" ht="68" customHeight="1" s="1">
      <c r="B80" t="inlineStr">
        <is>
          <t>是</t>
        </is>
      </c>
      <c r="C80" s="53" t="n">
        <v>46234.1896412037</v>
      </c>
      <c r="D80" t="inlineStr">
        <is>
          <t>否</t>
        </is>
      </c>
      <c r="E80" s="53" t="n">
        <v>46233.85630787037</v>
      </c>
      <c r="F80" s="54">
        <f>(NOW()-E80)*24</f>
        <v/>
      </c>
      <c r="G80" t="inlineStr">
        <is>
          <t>13652807017</t>
        </is>
      </c>
      <c r="H80" t="inlineStr">
        <is>
          <t>2026-07-30 18:33:05</t>
        </is>
      </c>
      <c r="I80" t="inlineStr">
        <is>
          <t>潮州市潮安区金石镇金石北网格镜鸿路湖美村</t>
        </is>
      </c>
      <c r="J80" t="inlineStr">
        <is>
          <t>陈涛22</t>
        </is>
      </c>
      <c r="K80" t="inlineStr">
        <is>
          <t>高铁三镇工作站</t>
        </is>
      </c>
      <c r="L80" t="inlineStr">
        <is>
          <t>潮安</t>
        </is>
      </c>
      <c r="M80" t="inlineStr">
        <is>
          <t>20260730115531X731147338</t>
        </is>
      </c>
      <c r="N80" t="inlineStr">
        <is>
          <t>CMCC-CZ-TSCLX-20260730-010505</t>
        </is>
      </c>
      <c r="O80" t="inlineStr">
        <is>
          <t>潮州</t>
        </is>
      </c>
      <c r="P80" t="inlineStr">
        <is>
          <t>潮安区</t>
        </is>
      </c>
      <c r="Q80">
        <f>IF(AND(A80&lt;&gt;"已参评好",F80&gt;=5),"超5小时未参评",IF(F80&gt;=7,"超7小时未参评",IF(F80&gt;=8,"超时未参评","")))</f>
        <v/>
      </c>
      <c r="R80" t="inlineStr"/>
    </row>
    <row r="81" ht="68" customHeight="1" s="1">
      <c r="A81" t="inlineStr">
        <is>
          <t>未参评好</t>
        </is>
      </c>
      <c r="B81" t="inlineStr">
        <is>
          <t>是</t>
        </is>
      </c>
      <c r="C81" s="53" t="n">
        <v>46234.16608796296</v>
      </c>
      <c r="D81" t="inlineStr">
        <is>
          <t>否</t>
        </is>
      </c>
      <c r="E81" s="53" t="n">
        <v>46233.83275462963</v>
      </c>
      <c r="F81" s="54">
        <f>(NOW()-E81)*24</f>
        <v/>
      </c>
      <c r="G81" t="inlineStr">
        <is>
          <t>13423386658</t>
        </is>
      </c>
      <c r="H81" t="inlineStr">
        <is>
          <t>2026-07-30 17:59:10</t>
        </is>
      </c>
      <c r="I81" t="inlineStr">
        <is>
          <t>潮州市饶平县钱东镇河南网格黄冈大道李厝村</t>
        </is>
      </c>
      <c r="J81" t="inlineStr">
        <is>
          <t>余俊生</t>
        </is>
      </c>
      <c r="K81" t="inlineStr">
        <is>
          <t>饶平城区工作站</t>
        </is>
      </c>
      <c r="L81" t="inlineStr">
        <is>
          <t>饶平</t>
        </is>
      </c>
      <c r="M81" t="inlineStr">
        <is>
          <t>20260730121824X104778130</t>
        </is>
      </c>
      <c r="N81" t="inlineStr">
        <is>
          <t>CMCC-CZ-TSCLX-20260730-011516</t>
        </is>
      </c>
      <c r="O81" t="inlineStr">
        <is>
          <t>潮州</t>
        </is>
      </c>
      <c r="P81" t="inlineStr">
        <is>
          <t>饶平县</t>
        </is>
      </c>
      <c r="Q81">
        <f>IF(AND(A81&lt;&gt;"已参评好",F81&gt;=5),"超5小时未参评",IF(F81&gt;=7,"超7小时未参评",IF(F81&gt;=8,"超时未参评","")))</f>
        <v/>
      </c>
      <c r="R81" t="inlineStr">
        <is>
          <t>联系不上用户</t>
        </is>
      </c>
    </row>
    <row r="82" ht="68" customHeight="1" s="1">
      <c r="B82" t="inlineStr">
        <is>
          <t>是</t>
        </is>
      </c>
      <c r="C82" s="53" t="n">
        <v>46234.1799537037</v>
      </c>
      <c r="D82" t="inlineStr">
        <is>
          <t>否</t>
        </is>
      </c>
      <c r="E82" s="53" t="n">
        <v>46233.84662037037</v>
      </c>
      <c r="F82" s="54">
        <f>(NOW()-E82)*24</f>
        <v/>
      </c>
      <c r="G82" t="inlineStr">
        <is>
          <t>13829045054</t>
        </is>
      </c>
      <c r="H82" t="inlineStr">
        <is>
          <t>2026-07-30 18:19:08</t>
        </is>
      </c>
      <c r="I82" t="inlineStr">
        <is>
          <t>潮州市湘桥区凤新街道凤山网格绿榕北路汇贤居</t>
        </is>
      </c>
      <c r="J82" t="inlineStr">
        <is>
          <t>许湘木</t>
        </is>
      </c>
      <c r="K82" t="inlineStr">
        <is>
          <t>市区城北工作站</t>
        </is>
      </c>
      <c r="L82" t="inlineStr">
        <is>
          <t>市区</t>
        </is>
      </c>
      <c r="M82" t="inlineStr">
        <is>
          <t>20260730123137X897234223</t>
        </is>
      </c>
      <c r="N82" t="inlineStr">
        <is>
          <t>CMCC-CZ-TSCLX-20260730-011528</t>
        </is>
      </c>
      <c r="O82" t="inlineStr">
        <is>
          <t>潮州</t>
        </is>
      </c>
      <c r="P82" t="inlineStr">
        <is>
          <t>湘桥区</t>
        </is>
      </c>
      <c r="Q82">
        <f>IF(AND(A82&lt;&gt;"已参评好",F82&gt;=5),"超5小时未参评",IF(F82&gt;=7,"超7小时未参评",IF(F82&gt;=8,"超时未参评","")))</f>
        <v/>
      </c>
      <c r="R82" t="inlineStr"/>
    </row>
    <row r="83" ht="68" customHeight="1" s="1">
      <c r="B83" t="inlineStr">
        <is>
          <t>是</t>
        </is>
      </c>
      <c r="C83" s="53" t="n">
        <v>46234.20219907408</v>
      </c>
      <c r="D83" t="inlineStr">
        <is>
          <t>否</t>
        </is>
      </c>
      <c r="E83" s="53" t="n">
        <v>46233.86886574074</v>
      </c>
      <c r="F83" s="54">
        <f>(NOW()-E83)*24</f>
        <v/>
      </c>
      <c r="G83" t="inlineStr">
        <is>
          <t>13727910715</t>
        </is>
      </c>
      <c r="H83" t="inlineStr">
        <is>
          <t>2026-07-30 18:51:10</t>
        </is>
      </c>
      <c r="I83" t="inlineStr">
        <is>
          <t>潮州市潮安区庵埠镇庵西网格新潮汕公路亭下村威士公司对面威士雅大厦</t>
        </is>
      </c>
      <c r="J83" t="inlineStr">
        <is>
          <t>潘映灿</t>
        </is>
      </c>
      <c r="K83" t="inlineStr">
        <is>
          <t>潮安城区工作站</t>
        </is>
      </c>
      <c r="L83" t="inlineStr">
        <is>
          <t>潮安</t>
        </is>
      </c>
      <c r="M83" t="inlineStr">
        <is>
          <t>20260730123929X369302464</t>
        </is>
      </c>
      <c r="N83" t="inlineStr">
        <is>
          <t>CMCC-CZ-TSCLX-20260730-014456</t>
        </is>
      </c>
      <c r="O83" t="inlineStr">
        <is>
          <t>潮州</t>
        </is>
      </c>
      <c r="P83" t="inlineStr">
        <is>
          <t>潮安区</t>
        </is>
      </c>
      <c r="Q83">
        <f>IF(AND(A83&lt;&gt;"已参评好",F83&gt;=5),"超5小时未参评",IF(F83&gt;=7,"超7小时未参评",IF(F83&gt;=8,"超时未参评","")))</f>
        <v/>
      </c>
      <c r="R83" t="inlineStr"/>
    </row>
    <row r="84" ht="68" customHeight="1" s="1">
      <c r="B84" t="inlineStr">
        <is>
          <t>是</t>
        </is>
      </c>
      <c r="C84" s="53" t="n">
        <v>46234.21875</v>
      </c>
      <c r="D84" t="inlineStr">
        <is>
          <t>否</t>
        </is>
      </c>
      <c r="E84" s="53" t="n">
        <v>46233.88541666666</v>
      </c>
      <c r="F84" s="54">
        <f>(NOW()-E84)*24</f>
        <v/>
      </c>
      <c r="G84" t="inlineStr">
        <is>
          <t>13827339191</t>
        </is>
      </c>
      <c r="H84" t="inlineStr">
        <is>
          <t>2026-07-30 19:15:00</t>
        </is>
      </c>
      <c r="I84" t="inlineStr">
        <is>
          <t>潮州市潮安区庵埠镇庵西网格承志路潘陇村</t>
        </is>
      </c>
      <c r="J84" t="inlineStr">
        <is>
          <t>潘映灿</t>
        </is>
      </c>
      <c r="K84" t="inlineStr">
        <is>
          <t>潮安城区工作站</t>
        </is>
      </c>
      <c r="L84" t="inlineStr">
        <is>
          <t>潮安</t>
        </is>
      </c>
      <c r="M84" t="inlineStr">
        <is>
          <t>20260730133618X778194720</t>
        </is>
      </c>
      <c r="N84" t="inlineStr">
        <is>
          <t>CMCC-CZ-TSCLX-20260730-021414</t>
        </is>
      </c>
      <c r="O84" t="inlineStr">
        <is>
          <t>潮州</t>
        </is>
      </c>
      <c r="P84" t="inlineStr">
        <is>
          <t>潮安区</t>
        </is>
      </c>
      <c r="Q84">
        <f>IF(AND(A84&lt;&gt;"已参评好",F84&gt;=5),"超5小时未参评",IF(F84&gt;=7,"超7小时未参评",IF(F84&gt;=8,"超时未参评","")))</f>
        <v/>
      </c>
      <c r="R84" t="inlineStr"/>
    </row>
    <row r="85" ht="68" customHeight="1" s="1">
      <c r="B85" t="inlineStr">
        <is>
          <t>是</t>
        </is>
      </c>
      <c r="C85" s="53" t="n">
        <v>46234.22318287037</v>
      </c>
      <c r="D85" t="inlineStr">
        <is>
          <t>否</t>
        </is>
      </c>
      <c r="E85" s="53" t="n">
        <v>46233.88984953704</v>
      </c>
      <c r="F85" s="54">
        <f>(NOW()-E85)*24</f>
        <v/>
      </c>
      <c r="G85" t="inlineStr">
        <is>
          <t>13829001171</t>
        </is>
      </c>
      <c r="H85" t="inlineStr">
        <is>
          <t>2026-07-30 19:21:23</t>
        </is>
      </c>
      <c r="I85" t="inlineStr">
        <is>
          <t>潮州市潮安区庵埠镇庵北网格彩文路龙光阳光水岸</t>
        </is>
      </c>
      <c r="J85" t="inlineStr">
        <is>
          <t>曾喜标</t>
        </is>
      </c>
      <c r="K85" t="inlineStr">
        <is>
          <t>潮安城区工作站</t>
        </is>
      </c>
      <c r="L85" t="inlineStr">
        <is>
          <t>潮安</t>
        </is>
      </c>
      <c r="M85" t="inlineStr">
        <is>
          <t>20260730135953X193641494</t>
        </is>
      </c>
      <c r="N85" t="inlineStr">
        <is>
          <t>CMCC-CZ-TSCLX-20260730-019600</t>
        </is>
      </c>
      <c r="O85" t="inlineStr">
        <is>
          <t>潮州</t>
        </is>
      </c>
      <c r="P85" t="inlineStr">
        <is>
          <t>潮安区</t>
        </is>
      </c>
      <c r="Q85">
        <f>IF(AND(A85&lt;&gt;"已参评好",F85&gt;=5),"超5小时未参评",IF(F85&gt;=7,"超7小时未参评",IF(F85&gt;=8,"超时未参评","")))</f>
        <v/>
      </c>
      <c r="R85" t="inlineStr"/>
    </row>
    <row r="86" ht="68" customHeight="1" s="1">
      <c r="B86" t="inlineStr">
        <is>
          <t>是</t>
        </is>
      </c>
      <c r="C86" s="53" t="n">
        <v>46234.19659722222</v>
      </c>
      <c r="D86" t="inlineStr">
        <is>
          <t>否</t>
        </is>
      </c>
      <c r="E86" s="53" t="n">
        <v>46233.86326388889</v>
      </c>
      <c r="F86" s="54">
        <f>(NOW()-E86)*24</f>
        <v/>
      </c>
      <c r="G86" t="inlineStr">
        <is>
          <t>36530072751</t>
        </is>
      </c>
      <c r="H86" t="inlineStr">
        <is>
          <t>2026-07-30 18:43:06</t>
        </is>
      </c>
      <c r="I86" t="inlineStr">
        <is>
          <t>潮州市潮安区浮洋镇浮洋北网格潮汕公路乌洋村</t>
        </is>
      </c>
      <c r="J86" t="inlineStr">
        <is>
          <t>林卓钿</t>
        </is>
      </c>
      <c r="K86" t="inlineStr">
        <is>
          <t>浮洋网格</t>
        </is>
      </c>
      <c r="M86" t="inlineStr">
        <is>
          <t>20260730140448X488488980</t>
        </is>
      </c>
      <c r="N86" t="inlineStr">
        <is>
          <t>CMCC-CZ-TSCLX-20260730-023412</t>
        </is>
      </c>
      <c r="O86" t="inlineStr">
        <is>
          <t>潮州</t>
        </is>
      </c>
      <c r="P86" t="inlineStr">
        <is>
          <t>潮安区</t>
        </is>
      </c>
      <c r="Q86">
        <f>IF(AND(A86&lt;&gt;"已参评好",F86&gt;=5),"超5小时未参评",IF(F86&gt;=7,"超7小时未参评",IF(F86&gt;=8,"超时未参评","")))</f>
        <v/>
      </c>
      <c r="R86" t="inlineStr"/>
    </row>
    <row r="87" ht="68" customHeight="1" s="1">
      <c r="B87" t="inlineStr">
        <is>
          <t>是</t>
        </is>
      </c>
      <c r="C87" s="53" t="n">
        <v>46234.163125</v>
      </c>
      <c r="D87" t="inlineStr">
        <is>
          <t>否</t>
        </is>
      </c>
      <c r="E87" s="53" t="n">
        <v>46233.82979166666</v>
      </c>
      <c r="F87" s="54">
        <f>(NOW()-E87)*24</f>
        <v/>
      </c>
      <c r="G87" t="inlineStr">
        <is>
          <t>13553777588</t>
        </is>
      </c>
      <c r="H87" t="inlineStr">
        <is>
          <t>2026-07-30 17:54:54</t>
        </is>
      </c>
      <c r="I87" t="inlineStr">
        <is>
          <t>潮州市潮安区枫溪镇如意网格潮汕路白塔村</t>
        </is>
      </c>
      <c r="J87" t="inlineStr">
        <is>
          <t>陈丹华</t>
        </is>
      </c>
      <c r="K87" t="inlineStr">
        <is>
          <t>瓷都枫溪工作站</t>
        </is>
      </c>
      <c r="L87" t="inlineStr">
        <is>
          <t>市区</t>
        </is>
      </c>
      <c r="M87" t="inlineStr">
        <is>
          <t>20260730143417X257215285</t>
        </is>
      </c>
      <c r="N87" t="inlineStr">
        <is>
          <t>CMCC-CZ-TSCLX-20260730-015781</t>
        </is>
      </c>
      <c r="O87" t="inlineStr">
        <is>
          <t>潮州</t>
        </is>
      </c>
      <c r="P87" t="inlineStr">
        <is>
          <t>潮安区</t>
        </is>
      </c>
      <c r="Q87">
        <f>IF(AND(A87&lt;&gt;"已参评好",F87&gt;=5),"超5小时未参评",IF(F87&gt;=7,"超7小时未参评",IF(F87&gt;=8,"超时未参评","")))</f>
        <v/>
      </c>
      <c r="R87" t="inlineStr"/>
    </row>
    <row r="88" ht="68" customHeight="1" s="1">
      <c r="B88" t="inlineStr">
        <is>
          <t>是</t>
        </is>
      </c>
      <c r="C88" s="53" t="n">
        <v>46234.19659722222</v>
      </c>
      <c r="D88" t="inlineStr">
        <is>
          <t>否</t>
        </is>
      </c>
      <c r="E88" s="53" t="n">
        <v>46233.86326388889</v>
      </c>
      <c r="F88" s="54">
        <f>(NOW()-E88)*24</f>
        <v/>
      </c>
      <c r="G88" t="inlineStr">
        <is>
          <t>15218556778</t>
        </is>
      </c>
      <c r="H88" t="inlineStr">
        <is>
          <t>2026-07-30 18:43:06</t>
        </is>
      </c>
      <c r="I88" t="inlineStr">
        <is>
          <t>潮州市潮安区庵埠镇庵东网格振兴路外文村</t>
        </is>
      </c>
      <c r="J88" t="inlineStr">
        <is>
          <t>林洽水</t>
        </is>
      </c>
      <c r="K88" t="inlineStr">
        <is>
          <t>潮安城区工作站</t>
        </is>
      </c>
      <c r="L88" t="inlineStr">
        <is>
          <t>潮安</t>
        </is>
      </c>
      <c r="M88" t="inlineStr">
        <is>
          <t>20260730150333X137505540</t>
        </is>
      </c>
      <c r="N88" t="inlineStr">
        <is>
          <t>CMCC-CZ-TSCLX-20260730-025606</t>
        </is>
      </c>
      <c r="O88" t="inlineStr">
        <is>
          <t>潮州</t>
        </is>
      </c>
      <c r="P88" t="inlineStr">
        <is>
          <t>潮安区</t>
        </is>
      </c>
      <c r="Q88">
        <f>IF(AND(A88&lt;&gt;"已参评好",F88&gt;=5),"超5小时未参评",IF(F88&gt;=7,"超7小时未参评",IF(F88&gt;=8,"超时未参评","")))</f>
        <v/>
      </c>
      <c r="R88" t="inlineStr"/>
    </row>
    <row r="89" ht="68" customHeight="1" s="1">
      <c r="B89" t="inlineStr">
        <is>
          <t>是</t>
        </is>
      </c>
      <c r="C89" s="53" t="n">
        <v>46234.17982638889</v>
      </c>
      <c r="D89" t="inlineStr">
        <is>
          <t>否</t>
        </is>
      </c>
      <c r="E89" s="53" t="n">
        <v>46233.84649305556</v>
      </c>
      <c r="F89" s="54">
        <f>(NOW()-E89)*24</f>
        <v/>
      </c>
      <c r="G89" t="inlineStr">
        <is>
          <t>13622551878</t>
        </is>
      </c>
      <c r="H89" t="inlineStr">
        <is>
          <t>2026-07-30 18:18:57</t>
        </is>
      </c>
      <c r="I89" t="inlineStr">
        <is>
          <t>潮州市潮安区沙溪镇沙溪东网格镜鸿路上西林村</t>
        </is>
      </c>
      <c r="J89" t="inlineStr">
        <is>
          <t>陈涛22</t>
        </is>
      </c>
      <c r="K89" t="inlineStr">
        <is>
          <t>高铁三镇工作站</t>
        </is>
      </c>
      <c r="L89" t="inlineStr">
        <is>
          <t>潮安</t>
        </is>
      </c>
      <c r="M89" t="inlineStr">
        <is>
          <t>20260730154459X499186259</t>
        </is>
      </c>
      <c r="N89" t="inlineStr">
        <is>
          <t>CMCC-CZ-TSCLX-20260730-022931</t>
        </is>
      </c>
      <c r="O89" t="inlineStr">
        <is>
          <t>潮州</t>
        </is>
      </c>
      <c r="P89" t="inlineStr">
        <is>
          <t>潮安区</t>
        </is>
      </c>
      <c r="Q89">
        <f>IF(AND(A89&lt;&gt;"已参评好",F89&gt;=5),"超5小时未参评",IF(F89&gt;=7,"超7小时未参评",IF(F89&gt;=8,"超时未参评","")))</f>
        <v/>
      </c>
      <c r="R89" t="inlineStr"/>
    </row>
    <row r="90" ht="68" customHeight="1" s="1">
      <c r="B90" t="inlineStr">
        <is>
          <t>是</t>
        </is>
      </c>
      <c r="C90" s="53" t="n">
        <v>46234.14809027778</v>
      </c>
      <c r="D90" t="inlineStr">
        <is>
          <t>否</t>
        </is>
      </c>
      <c r="E90" s="53" t="n">
        <v>46233.81475694444</v>
      </c>
      <c r="F90" s="54">
        <f>(NOW()-E90)*24</f>
        <v/>
      </c>
      <c r="G90" t="inlineStr">
        <is>
          <t>13727915251</t>
        </is>
      </c>
      <c r="H90" t="inlineStr">
        <is>
          <t>2026-07-30 17:33:15</t>
        </is>
      </c>
      <c r="I90" t="inlineStr">
        <is>
          <t>潮州市湘桥区凤新街道春光网格凤园路典雅华庭【可装2000M】</t>
        </is>
      </c>
      <c r="J90" t="inlineStr">
        <is>
          <t>张泽鸿</t>
        </is>
      </c>
      <c r="K90" t="inlineStr">
        <is>
          <t>市区城北工作站</t>
        </is>
      </c>
      <c r="L90" t="inlineStr">
        <is>
          <t>市区</t>
        </is>
      </c>
      <c r="M90" t="inlineStr">
        <is>
          <t>20260730155438X785655600</t>
        </is>
      </c>
      <c r="N90" t="inlineStr">
        <is>
          <t>CMCC-CZ-TSCLX-20260730-024315</t>
        </is>
      </c>
      <c r="O90" t="inlineStr">
        <is>
          <t>潮州</t>
        </is>
      </c>
      <c r="P90" t="inlineStr">
        <is>
          <t>湘桥区</t>
        </is>
      </c>
      <c r="Q90">
        <f>IF(AND(A90&lt;&gt;"已参评好",F90&gt;=5),"超5小时未参评",IF(F90&gt;=7,"超7小时未参评",IF(F90&gt;=8,"超时未参评","")))</f>
        <v/>
      </c>
      <c r="R90" t="inlineStr"/>
    </row>
    <row r="91" ht="68" customHeight="1" s="1">
      <c r="B91" t="inlineStr">
        <is>
          <t>是</t>
        </is>
      </c>
      <c r="C91" s="53" t="n">
        <v>46234.19097222222</v>
      </c>
      <c r="D91" t="inlineStr">
        <is>
          <t>否</t>
        </is>
      </c>
      <c r="E91" s="53" t="n">
        <v>46233.85763888889</v>
      </c>
      <c r="F91" s="54">
        <f>(NOW()-E91)*24</f>
        <v/>
      </c>
      <c r="G91" t="inlineStr">
        <is>
          <t>15816178554</t>
        </is>
      </c>
      <c r="H91" t="inlineStr">
        <is>
          <t>2026-07-30 18:35:00</t>
        </is>
      </c>
      <c r="I91" t="inlineStr">
        <is>
          <t>潮州市潮安区彩塘镇金砂网格彩金路骊塘一村</t>
        </is>
      </c>
      <c r="J91" t="inlineStr">
        <is>
          <t>杨鑫泳</t>
        </is>
      </c>
      <c r="K91" t="inlineStr">
        <is>
          <t>彩塘东凤工作站</t>
        </is>
      </c>
      <c r="L91" t="inlineStr">
        <is>
          <t>潮安</t>
        </is>
      </c>
      <c r="M91" t="inlineStr">
        <is>
          <t>20260730161021X217122850</t>
        </is>
      </c>
      <c r="N91" t="inlineStr">
        <is>
          <t>CMCC-CZ-TSCLX-20260730-024903</t>
        </is>
      </c>
      <c r="O91" t="inlineStr">
        <is>
          <t>潮州</t>
        </is>
      </c>
      <c r="P91" t="inlineStr">
        <is>
          <t>潮安区</t>
        </is>
      </c>
      <c r="Q91">
        <f>IF(AND(A91&lt;&gt;"已参评好",F91&gt;=5),"超5小时未参评",IF(F91&gt;=7,"超7小时未参评",IF(F91&gt;=8,"超时未参评","")))</f>
        <v/>
      </c>
      <c r="R91" t="inlineStr"/>
    </row>
    <row r="92" ht="68" customHeight="1" s="1">
      <c r="B92" t="inlineStr">
        <is>
          <t>是</t>
        </is>
      </c>
      <c r="C92" s="53" t="n">
        <v>46234.17016203704</v>
      </c>
      <c r="D92" t="inlineStr">
        <is>
          <t>否</t>
        </is>
      </c>
      <c r="E92" s="53" t="n">
        <v>46233.8368287037</v>
      </c>
      <c r="F92" s="54">
        <f>(NOW()-E92)*24</f>
        <v/>
      </c>
      <c r="G92" t="inlineStr">
        <is>
          <t>13670722636</t>
        </is>
      </c>
      <c r="H92" t="inlineStr">
        <is>
          <t>2026-07-30 18:05:02</t>
        </is>
      </c>
      <c r="I92" t="inlineStr">
        <is>
          <t>潮州市饶平县新丰镇网格334省道三中村【可装2000M】</t>
        </is>
      </c>
      <c r="J92" t="inlineStr">
        <is>
          <t>詹利波</t>
        </is>
      </c>
      <c r="K92" t="inlineStr">
        <is>
          <t>饶平北片工作站</t>
        </is>
      </c>
      <c r="L92" t="inlineStr">
        <is>
          <t>饶平</t>
        </is>
      </c>
      <c r="M92" t="inlineStr">
        <is>
          <t>20260730161904X544293218</t>
        </is>
      </c>
      <c r="N92" t="inlineStr">
        <is>
          <t>CMCC-CZ-TSCLX-20260730-021572</t>
        </is>
      </c>
      <c r="O92" t="inlineStr">
        <is>
          <t>潮州</t>
        </is>
      </c>
      <c r="P92" t="inlineStr">
        <is>
          <t>饶平县</t>
        </is>
      </c>
      <c r="Q92">
        <f>IF(AND(A92&lt;&gt;"已参评好",F92&gt;=5),"超5小时未参评",IF(F92&gt;=7,"超7小时未参评",IF(F92&gt;=8,"超时未参评","")))</f>
        <v/>
      </c>
      <c r="R92" t="inlineStr"/>
    </row>
    <row r="93" ht="68" customHeight="1" s="1">
      <c r="B93" t="inlineStr">
        <is>
          <t>是</t>
        </is>
      </c>
      <c r="C93" s="53" t="n">
        <v>46234.22840277778</v>
      </c>
      <c r="D93" t="inlineStr">
        <is>
          <t>否</t>
        </is>
      </c>
      <c r="E93" s="53" t="n">
        <v>46233.89506944444</v>
      </c>
      <c r="F93" s="54">
        <f>(NOW()-E93)*24</f>
        <v/>
      </c>
      <c r="G93" t="inlineStr">
        <is>
          <t>15992344932</t>
        </is>
      </c>
      <c r="H93" t="inlineStr">
        <is>
          <t>2026-07-30 19:28:54</t>
        </is>
      </c>
      <c r="I93" t="inlineStr">
        <is>
          <t>潮州市潮安区庵埠镇庵西网格承志路潘陇村</t>
        </is>
      </c>
      <c r="J93" t="inlineStr">
        <is>
          <t>潘映灿</t>
        </is>
      </c>
      <c r="K93" t="inlineStr">
        <is>
          <t>潮安城区工作站</t>
        </is>
      </c>
      <c r="L93" t="inlineStr">
        <is>
          <t>潮安</t>
        </is>
      </c>
      <c r="M93" t="inlineStr">
        <is>
          <t>20260730162140X700546252</t>
        </is>
      </c>
      <c r="N93" t="inlineStr">
        <is>
          <t>CMCC-CZ-TSCLX-20260730-026680</t>
        </is>
      </c>
      <c r="O93" t="inlineStr">
        <is>
          <t>潮州</t>
        </is>
      </c>
      <c r="P93" t="inlineStr">
        <is>
          <t>潮安区</t>
        </is>
      </c>
      <c r="Q93">
        <f>IF(AND(A93&lt;&gt;"已参评好",F93&gt;=5),"超5小时未参评",IF(F93&gt;=7,"超7小时未参评",IF(F93&gt;=8,"超时未参评","")))</f>
        <v/>
      </c>
      <c r="R93" t="inlineStr"/>
    </row>
    <row r="94" ht="51" customHeight="1" s="1">
      <c r="B94" t="inlineStr">
        <is>
          <t>是</t>
        </is>
      </c>
      <c r="C94" s="53" t="n">
        <v>46234.13400462963</v>
      </c>
      <c r="D94" t="inlineStr">
        <is>
          <t>否</t>
        </is>
      </c>
      <c r="E94" s="53" t="n">
        <v>46233.8006712963</v>
      </c>
      <c r="F94" s="54">
        <f>(NOW()-E94)*24</f>
        <v/>
      </c>
      <c r="G94" t="inlineStr">
        <is>
          <t>13690020818</t>
        </is>
      </c>
      <c r="H94" t="inlineStr">
        <is>
          <t>2026-07-30 17:12:58</t>
        </is>
      </c>
      <c r="I94" t="inlineStr">
        <is>
          <t>潮州市湘桥区凤新街道北关网格春荣路金佳园</t>
        </is>
      </c>
      <c r="J94" t="inlineStr">
        <is>
          <t>周创镔</t>
        </is>
      </c>
      <c r="K94" t="inlineStr">
        <is>
          <t>市区城北工作站</t>
        </is>
      </c>
      <c r="L94" t="inlineStr">
        <is>
          <t>市区</t>
        </is>
      </c>
      <c r="M94" t="inlineStr">
        <is>
          <t>20260730162253X773827954</t>
        </is>
      </c>
      <c r="N94" t="inlineStr">
        <is>
          <t>CMCC-CZ-TSCLX-20260730-025903</t>
        </is>
      </c>
      <c r="O94" t="inlineStr">
        <is>
          <t>潮州</t>
        </is>
      </c>
      <c r="P94" t="inlineStr">
        <is>
          <t>湘桥区</t>
        </is>
      </c>
      <c r="Q94">
        <f>IF(AND(A94&lt;&gt;"已参评好",F94&gt;=5),"超5小时未参评",IF(F94&gt;=7,"超7小时未参评",IF(F94&gt;=8,"超时未参评","")))</f>
        <v/>
      </c>
      <c r="R94" t="inlineStr"/>
    </row>
    <row r="95" ht="51" customHeight="1" s="1">
      <c r="B95" t="inlineStr">
        <is>
          <t>是</t>
        </is>
      </c>
      <c r="C95" s="53" t="n">
        <v>46234.16047453704</v>
      </c>
      <c r="D95" t="inlineStr">
        <is>
          <t>否</t>
        </is>
      </c>
      <c r="E95" s="53" t="n">
        <v>46233.82714120371</v>
      </c>
      <c r="F95" s="54">
        <f>(NOW()-E95)*24</f>
        <v/>
      </c>
      <c r="G95" t="inlineStr">
        <is>
          <t>13553737890</t>
        </is>
      </c>
      <c r="H95" t="inlineStr">
        <is>
          <t>2026-07-30 17:51:05</t>
        </is>
      </c>
      <c r="I95" t="inlineStr">
        <is>
          <t>潮州市湘桥区凤新街道外环北网格银槐西路恒大名都</t>
        </is>
      </c>
      <c r="J95" t="inlineStr">
        <is>
          <t>林金旭</t>
        </is>
      </c>
      <c r="K95" t="inlineStr">
        <is>
          <t>市区城北工作站</t>
        </is>
      </c>
      <c r="L95" t="inlineStr">
        <is>
          <t>市区</t>
        </is>
      </c>
      <c r="M95" t="inlineStr">
        <is>
          <t>20260730162337X817665428</t>
        </is>
      </c>
      <c r="N95" t="inlineStr">
        <is>
          <t>CMCC-CZ-TSCLX-20260730-024913</t>
        </is>
      </c>
      <c r="O95" t="inlineStr">
        <is>
          <t>潮州</t>
        </is>
      </c>
      <c r="P95" t="inlineStr">
        <is>
          <t>湘桥区</t>
        </is>
      </c>
      <c r="Q95">
        <f>IF(AND(A95&lt;&gt;"已参评好",F95&gt;=5),"超5小时未参评",IF(F95&gt;=7,"超7小时未参评",IF(F95&gt;=8,"超时未参评","")))</f>
        <v/>
      </c>
      <c r="R95" t="inlineStr"/>
    </row>
    <row r="96" ht="51" customHeight="1" s="1">
      <c r="B96" t="inlineStr">
        <is>
          <t>是</t>
        </is>
      </c>
      <c r="C96" s="53" t="n">
        <v>46234.14408564815</v>
      </c>
      <c r="D96" t="inlineStr">
        <is>
          <t>否</t>
        </is>
      </c>
      <c r="E96" s="53" t="n">
        <v>46233.81075231481</v>
      </c>
      <c r="F96" s="54">
        <f>(NOW()-E96)*24</f>
        <v/>
      </c>
      <c r="G96" t="inlineStr">
        <is>
          <t>15814931507</t>
        </is>
      </c>
      <c r="H96" t="inlineStr">
        <is>
          <t>2026-07-30 17:27:29</t>
        </is>
      </c>
      <c r="I96" t="inlineStr">
        <is>
          <t>潮州市潮安区江东镇江东北网格319乡道上水头村【可装2000M】</t>
        </is>
      </c>
      <c r="J96" t="inlineStr">
        <is>
          <t>庄标亮</t>
        </is>
      </c>
      <c r="K96" t="inlineStr">
        <is>
          <t>江东龙湖工作站</t>
        </is>
      </c>
      <c r="L96" t="inlineStr">
        <is>
          <t>潮安</t>
        </is>
      </c>
      <c r="M96" t="inlineStr">
        <is>
          <t>20260730163128X288856457</t>
        </is>
      </c>
      <c r="N96" t="inlineStr">
        <is>
          <t>CMCC-CZ-TSCLX-20260730-028408</t>
        </is>
      </c>
      <c r="O96" t="inlineStr">
        <is>
          <t>潮州</t>
        </is>
      </c>
      <c r="P96" t="inlineStr">
        <is>
          <t>潮安区</t>
        </is>
      </c>
      <c r="Q96">
        <f>IF(AND(A96&lt;&gt;"已参评好",F96&gt;=5),"超5小时未参评",IF(F96&gt;=7,"超7小时未参评",IF(F96&gt;=8,"超时未参评","")))</f>
        <v/>
      </c>
      <c r="R96" t="inlineStr"/>
    </row>
    <row r="97" ht="51" customHeight="1" s="1">
      <c r="B97" t="inlineStr">
        <is>
          <t>是</t>
        </is>
      </c>
      <c r="C97" s="53" t="n">
        <v>46234.17471064815</v>
      </c>
      <c r="D97" t="inlineStr">
        <is>
          <t>否</t>
        </is>
      </c>
      <c r="E97" s="53" t="n">
        <v>46233.84137731481</v>
      </c>
      <c r="F97" s="54">
        <f>(NOW()-E97)*24</f>
        <v/>
      </c>
      <c r="G97" t="inlineStr">
        <is>
          <t>13670735515</t>
        </is>
      </c>
      <c r="H97" t="inlineStr">
        <is>
          <t>2026-07-30 18:11:35</t>
        </is>
      </c>
      <c r="I97" t="inlineStr">
        <is>
          <t>潮州市潮安区彩塘镇龙桥路龙桥片区</t>
        </is>
      </c>
      <c r="J97" t="inlineStr">
        <is>
          <t>刘汉城</t>
        </is>
      </c>
      <c r="K97" t="inlineStr">
        <is>
          <t>彩塘东凤工作站</t>
        </is>
      </c>
      <c r="L97" t="inlineStr">
        <is>
          <t>潮安</t>
        </is>
      </c>
      <c r="M97" t="inlineStr">
        <is>
          <t>20260730163217X337837165</t>
        </is>
      </c>
      <c r="N97" t="inlineStr">
        <is>
          <t>CMCC-CZ-TSCLX-20260730-025920</t>
        </is>
      </c>
      <c r="O97" t="inlineStr">
        <is>
          <t>潮州</t>
        </is>
      </c>
      <c r="P97" t="inlineStr">
        <is>
          <t>潮安区</t>
        </is>
      </c>
      <c r="Q97">
        <f>IF(AND(A97&lt;&gt;"已参评好",F97&gt;=5),"超5小时未参评",IF(F97&gt;=7,"超7小时未参评",IF(F97&gt;=8,"超时未参评","")))</f>
        <v/>
      </c>
      <c r="R97" t="inlineStr"/>
    </row>
    <row r="98" ht="51" customHeight="1" s="1">
      <c r="B98" t="inlineStr">
        <is>
          <t>是</t>
        </is>
      </c>
      <c r="C98" s="53" t="n">
        <v>46234.19508101852</v>
      </c>
      <c r="D98" t="inlineStr">
        <is>
          <t>否</t>
        </is>
      </c>
      <c r="E98" s="53" t="n">
        <v>46233.86174768519</v>
      </c>
      <c r="F98" s="54">
        <f>(NOW()-E98)*24</f>
        <v/>
      </c>
      <c r="G98" t="inlineStr">
        <is>
          <t>17288254786</t>
        </is>
      </c>
      <c r="H98" t="inlineStr">
        <is>
          <t>2026-07-30 18:40:55</t>
        </is>
      </c>
      <c r="I98" t="inlineStr">
        <is>
          <t>潮州市饶平县钱东镇网格高堂大道军寨村【可装2000M】</t>
        </is>
      </c>
      <c r="J98" t="inlineStr">
        <is>
          <t>黄日浩</t>
        </is>
      </c>
      <c r="K98" t="inlineStr">
        <is>
          <t>饶平西片工作站</t>
        </is>
      </c>
      <c r="L98" t="inlineStr">
        <is>
          <t>饶平</t>
        </is>
      </c>
      <c r="M98" t="inlineStr">
        <is>
          <t>20260730163415X455236162</t>
        </is>
      </c>
      <c r="N98" t="inlineStr">
        <is>
          <t>CMCC-CZ-TSCLX-20260730-028021</t>
        </is>
      </c>
      <c r="O98" t="inlineStr">
        <is>
          <t>潮州</t>
        </is>
      </c>
      <c r="P98" t="inlineStr">
        <is>
          <t>饶平县</t>
        </is>
      </c>
      <c r="Q98">
        <f>IF(AND(A98&lt;&gt;"已参评好",F98&gt;=5),"超5小时未参评",IF(F98&gt;=7,"超7小时未参评",IF(F98&gt;=8,"超时未参评","")))</f>
        <v/>
      </c>
      <c r="R98" t="inlineStr"/>
    </row>
    <row r="99" ht="51" customHeight="1" s="1">
      <c r="B99" t="inlineStr">
        <is>
          <t>是</t>
        </is>
      </c>
      <c r="C99" s="53" t="n">
        <v>46234.2103125</v>
      </c>
      <c r="D99" t="inlineStr">
        <is>
          <t>否</t>
        </is>
      </c>
      <c r="E99" s="53" t="n">
        <v>46233.87697916666</v>
      </c>
      <c r="F99" s="54">
        <f>(NOW()-E99)*24</f>
        <v/>
      </c>
      <c r="G99" t="inlineStr">
        <is>
          <t>13827365501</t>
        </is>
      </c>
      <c r="H99" t="inlineStr">
        <is>
          <t>2026-07-30 19:02:51</t>
        </is>
      </c>
      <c r="I99" t="inlineStr">
        <is>
          <t>潮州市饶平县上饶镇一网格334省道上善村【可装2000M】</t>
        </is>
      </c>
      <c r="J99" t="inlineStr">
        <is>
          <t>张世标</t>
        </is>
      </c>
      <c r="K99" t="inlineStr">
        <is>
          <t>饶平北片工作站</t>
        </is>
      </c>
      <c r="L99" t="inlineStr">
        <is>
          <t>饶平</t>
        </is>
      </c>
      <c r="M99" t="inlineStr">
        <is>
          <t>20260730165630X790610311</t>
        </is>
      </c>
      <c r="N99" t="inlineStr">
        <is>
          <t>CMCC-CZ-TSCLX-20260730-026913</t>
        </is>
      </c>
      <c r="O99" t="inlineStr">
        <is>
          <t>潮州</t>
        </is>
      </c>
      <c r="P99" t="inlineStr">
        <is>
          <t>饶平县</t>
        </is>
      </c>
      <c r="Q99">
        <f>IF(AND(A99&lt;&gt;"已参评好",F99&gt;=5),"超5小时未参评",IF(F99&gt;=7,"超7小时未参评",IF(F99&gt;=8,"超时未参评","")))</f>
        <v/>
      </c>
      <c r="R99" t="inlineStr"/>
    </row>
    <row r="100" ht="51" customHeight="1" s="1">
      <c r="B100" t="inlineStr">
        <is>
          <t>是</t>
        </is>
      </c>
      <c r="C100" s="53" t="n">
        <v>46234.2103125</v>
      </c>
      <c r="D100" t="inlineStr">
        <is>
          <t>否</t>
        </is>
      </c>
      <c r="E100" s="53" t="n">
        <v>46233.87697916666</v>
      </c>
      <c r="F100" s="54">
        <f>(NOW()-E100)*24</f>
        <v/>
      </c>
      <c r="G100" t="inlineStr">
        <is>
          <t>13902791008</t>
        </is>
      </c>
      <c r="H100" t="inlineStr">
        <is>
          <t>2026-07-30 19:02:51</t>
        </is>
      </c>
      <c r="I100" t="inlineStr">
        <is>
          <t>潮州市湘桥区西新街道前后街网格南春路南阳园光交片区</t>
        </is>
      </c>
      <c r="J100" t="inlineStr">
        <is>
          <t>黄钿</t>
        </is>
      </c>
      <c r="K100" t="inlineStr">
        <is>
          <t>市区城南工作站</t>
        </is>
      </c>
      <c r="L100" t="inlineStr">
        <is>
          <t>市区</t>
        </is>
      </c>
      <c r="M100" t="inlineStr">
        <is>
          <t>20260730165806X886564360</t>
        </is>
      </c>
      <c r="N100" t="inlineStr">
        <is>
          <t>CMCC-CZ-TSCLX-20260730-028220</t>
        </is>
      </c>
      <c r="O100" t="inlineStr">
        <is>
          <t>潮州</t>
        </is>
      </c>
      <c r="P100" t="inlineStr">
        <is>
          <t>湘桥区</t>
        </is>
      </c>
      <c r="Q100">
        <f>IF(AND(A100&lt;&gt;"已参评好",F100&gt;=5),"超5小时未参评",IF(F100&gt;=7,"超7小时未参评",IF(F100&gt;=8,"超时未参评","")))</f>
        <v/>
      </c>
      <c r="R100" t="inlineStr"/>
    </row>
    <row r="101" ht="51" customHeight="1" s="1">
      <c r="B101" t="inlineStr">
        <is>
          <t>是</t>
        </is>
      </c>
      <c r="C101" s="53" t="n">
        <v>46234.17991898148</v>
      </c>
      <c r="D101" t="inlineStr">
        <is>
          <t>否</t>
        </is>
      </c>
      <c r="E101" s="53" t="n">
        <v>46233.84658564815</v>
      </c>
      <c r="F101" s="54">
        <f>(NOW()-E101)*24</f>
        <v/>
      </c>
      <c r="G101" t="inlineStr">
        <is>
          <t>13828378966</t>
        </is>
      </c>
      <c r="H101" t="inlineStr">
        <is>
          <t>2026-07-30 18:19:05</t>
        </is>
      </c>
      <c r="I101" t="inlineStr">
        <is>
          <t>潮州市湘桥区桥东街道恒大城网格金碧路恒大城</t>
        </is>
      </c>
      <c r="J101" t="inlineStr">
        <is>
          <t>林思捷</t>
        </is>
      </c>
      <c r="M101" t="inlineStr">
        <is>
          <t>20260730165906X946683826</t>
        </is>
      </c>
      <c r="N101" t="inlineStr">
        <is>
          <t>CMCC-CZ-TSCLX-20260730-023197</t>
        </is>
      </c>
      <c r="O101" t="inlineStr">
        <is>
          <t>潮州</t>
        </is>
      </c>
      <c r="P101" t="inlineStr">
        <is>
          <t>湘桥区</t>
        </is>
      </c>
      <c r="Q101">
        <f>IF(AND(A101&lt;&gt;"已参评好",F101&gt;=5),"超5小时未参评",IF(F101&gt;=7,"超7小时未参评",IF(F101&gt;=8,"超时未参评","")))</f>
        <v/>
      </c>
      <c r="R101" t="inlineStr"/>
    </row>
    <row r="102" ht="17" customHeight="1" s="1">
      <c r="B102" t="inlineStr">
        <is>
          <t>是</t>
        </is>
      </c>
      <c r="C102" s="53" t="n">
        <v>46234.14525462963</v>
      </c>
      <c r="D102" t="inlineStr">
        <is>
          <t>否</t>
        </is>
      </c>
      <c r="E102" s="53" t="n">
        <v>46233.8119212963</v>
      </c>
      <c r="F102" s="54">
        <f>(NOW()-E102)*24</f>
        <v/>
      </c>
      <c r="G102" t="inlineStr">
        <is>
          <t>13632031084a</t>
        </is>
      </c>
      <c r="H102" t="inlineStr">
        <is>
          <t>2026-07-30 17:29:10</t>
        </is>
      </c>
      <c r="I102" t="inlineStr">
        <is>
          <t>潮州市湘桥区太平街道环城网格开元路义安片区</t>
        </is>
      </c>
      <c r="J102" t="inlineStr">
        <is>
          <t>陈少杰</t>
        </is>
      </c>
      <c r="K102" t="inlineStr">
        <is>
          <t>市区城南工作站</t>
        </is>
      </c>
      <c r="L102" t="inlineStr">
        <is>
          <t>市区</t>
        </is>
      </c>
      <c r="M102" t="inlineStr">
        <is>
          <t>20260730165933X973279203</t>
        </is>
      </c>
      <c r="N102" t="inlineStr">
        <is>
          <t>CMCC-CZ-TSCLX-20260730-029035</t>
        </is>
      </c>
      <c r="O102" t="inlineStr">
        <is>
          <t>潮州</t>
        </is>
      </c>
      <c r="P102" t="inlineStr">
        <is>
          <t>湘桥区</t>
        </is>
      </c>
      <c r="Q102">
        <f>IF(AND(A102&lt;&gt;"已参评好",F102&gt;=5),"超5小时未参评",IF(F102&gt;=7,"超7小时未参评",IF(F102&gt;=8,"超时未参评","")))</f>
        <v/>
      </c>
      <c r="R102" t="inlineStr"/>
    </row>
    <row r="103" ht="51" customHeight="1" s="1">
      <c r="B103" t="inlineStr">
        <is>
          <t>是</t>
        </is>
      </c>
      <c r="C103" s="53" t="n">
        <v>46234.22726851852</v>
      </c>
      <c r="D103" t="inlineStr">
        <is>
          <t>否</t>
        </is>
      </c>
      <c r="E103" s="53" t="n">
        <v>46233.89393518519</v>
      </c>
      <c r="F103" s="54">
        <f>(NOW()-E103)*24</f>
        <v/>
      </c>
      <c r="G103" t="inlineStr">
        <is>
          <t>13632019320</t>
        </is>
      </c>
      <c r="H103" t="inlineStr">
        <is>
          <t>2026-07-30 19:27:16</t>
        </is>
      </c>
      <c r="I103" t="inlineStr">
        <is>
          <t>潮州市饶平县浮滨镇网格086县道荆山村</t>
        </is>
      </c>
      <c r="J103" t="inlineStr">
        <is>
          <t>张远彪</t>
        </is>
      </c>
      <c r="K103" t="inlineStr">
        <is>
          <t>饶平中片工作站</t>
        </is>
      </c>
      <c r="L103" t="inlineStr">
        <is>
          <t>饶平</t>
        </is>
      </c>
      <c r="M103" t="inlineStr">
        <is>
          <t>20260730173826X306297183</t>
        </is>
      </c>
      <c r="N103" t="inlineStr">
        <is>
          <t>CMCC-CZ-TSCLX-20260730-028065</t>
        </is>
      </c>
      <c r="O103" t="inlineStr">
        <is>
          <t>潮州</t>
        </is>
      </c>
      <c r="P103" t="inlineStr">
        <is>
          <t>饶平县</t>
        </is>
      </c>
      <c r="Q103">
        <f>IF(AND(A103&lt;&gt;"已参评好",F103&gt;=5),"超5小时未参评",IF(F103&gt;=7,"超7小时未参评",IF(F103&gt;=8,"超时未参评","")))</f>
        <v/>
      </c>
      <c r="R103" t="inlineStr"/>
    </row>
    <row r="104" ht="51" customHeight="1" s="1">
      <c r="B104" t="inlineStr">
        <is>
          <t>是</t>
        </is>
      </c>
      <c r="C104" s="53" t="n">
        <v>46234.1772337963</v>
      </c>
      <c r="D104" t="inlineStr">
        <is>
          <t>否</t>
        </is>
      </c>
      <c r="E104" s="53" t="n">
        <v>46233.84390046296</v>
      </c>
      <c r="F104" s="54">
        <f>(NOW()-E104)*24</f>
        <v/>
      </c>
      <c r="G104" t="inlineStr">
        <is>
          <t>15322701465</t>
        </is>
      </c>
      <c r="H104" t="inlineStr">
        <is>
          <t>2026-07-30 18:15:13</t>
        </is>
      </c>
      <c r="I104" t="inlineStr">
        <is>
          <t>潮州市饶平县浮滨镇网格086县道荆山村</t>
        </is>
      </c>
      <c r="J104" t="inlineStr">
        <is>
          <t>王少永</t>
        </is>
      </c>
      <c r="K104" t="inlineStr">
        <is>
          <t>饶平中片工作站</t>
        </is>
      </c>
      <c r="L104" t="inlineStr">
        <is>
          <t>饶平</t>
        </is>
      </c>
      <c r="M104" t="inlineStr">
        <is>
          <t>20260730174344X624265240</t>
        </is>
      </c>
      <c r="N104" t="inlineStr">
        <is>
          <t>CMCC-CZ-TSCLX-20260730-027099</t>
        </is>
      </c>
      <c r="O104" t="inlineStr">
        <is>
          <t>潮州</t>
        </is>
      </c>
      <c r="P104" t="inlineStr">
        <is>
          <t>饶平县</t>
        </is>
      </c>
      <c r="Q104">
        <f>IF(AND(A104&lt;&gt;"已参评好",F104&gt;=5),"超5小时未参评",IF(F104&gt;=7,"超7小时未参评",IF(F104&gt;=8,"超时未参评","")))</f>
        <v/>
      </c>
      <c r="R104" t="inlineStr"/>
    </row>
    <row r="105" ht="51" customHeight="1" s="1">
      <c r="A105" t="inlineStr">
        <is>
          <t>已参评好</t>
        </is>
      </c>
      <c r="B105" t="inlineStr">
        <is>
          <t>是</t>
        </is>
      </c>
      <c r="C105" s="53" t="n">
        <v>46234.21037037037</v>
      </c>
      <c r="D105" t="inlineStr">
        <is>
          <t>否</t>
        </is>
      </c>
      <c r="E105" s="53" t="n">
        <v>46233.87703703704</v>
      </c>
      <c r="F105" s="54">
        <f>(NOW()-E105)*24</f>
        <v/>
      </c>
      <c r="G105" t="inlineStr">
        <is>
          <t>15807683289</t>
        </is>
      </c>
      <c r="H105" t="inlineStr">
        <is>
          <t>2026-07-30 19:02:56</t>
        </is>
      </c>
      <c r="I105" t="inlineStr">
        <is>
          <t>潮州市饶平县黄冈镇河南网格沿河南路康德广场</t>
        </is>
      </c>
      <c r="J105" t="inlineStr">
        <is>
          <t>邱思鸿</t>
        </is>
      </c>
      <c r="K105" t="inlineStr">
        <is>
          <t>饶平城区工作站</t>
        </is>
      </c>
      <c r="L105" t="inlineStr">
        <is>
          <t>饶平</t>
        </is>
      </c>
      <c r="M105" t="inlineStr">
        <is>
          <t>20260730181403X443635492</t>
        </is>
      </c>
      <c r="N105" t="inlineStr">
        <is>
          <t>CMCC-CZ-TSCLX-20260730-027722</t>
        </is>
      </c>
      <c r="O105" t="inlineStr">
        <is>
          <t>潮州</t>
        </is>
      </c>
      <c r="P105" t="inlineStr">
        <is>
          <t>饶平县</t>
        </is>
      </c>
      <c r="Q105">
        <f>IF(AND(A105&lt;&gt;"已参评好",F105&gt;=5),"超5小时未参评",IF(F105&gt;=7,"超7小时未参评",IF(F105&gt;=8,"超时未参评","")))</f>
        <v/>
      </c>
      <c r="R105" t="inlineStr">
        <is>
          <t>已参评</t>
        </is>
      </c>
    </row>
    <row r="106" ht="51" customHeight="1" s="1"/>
    <row r="107" ht="51" customHeight="1" s="1"/>
    <row r="108" ht="51" customHeight="1" s="1"/>
    <row r="109" ht="51" customHeight="1" s="1"/>
    <row r="110" ht="51" customHeight="1" s="1"/>
    <row r="111" ht="51" customHeight="1" s="1"/>
    <row r="112" ht="51" customHeight="1" s="1"/>
    <row r="113" ht="51" customHeight="1" s="1"/>
    <row r="114" ht="51" customHeight="1" s="1"/>
    <row r="115" ht="51" customHeight="1" s="1"/>
    <row r="116" ht="51" customHeight="1" s="1"/>
    <row r="117" ht="51" customHeight="1" s="1"/>
    <row r="118" ht="51" customHeight="1" s="1"/>
    <row r="119" ht="51" customHeight="1" s="1"/>
    <row r="120" ht="51" customHeight="1" s="1"/>
    <row r="121" ht="51" customHeight="1" s="1"/>
    <row r="122" ht="51" customHeight="1" s="1"/>
    <row r="123" ht="51" customHeight="1" s="1"/>
    <row r="124" ht="51" customHeight="1" s="1"/>
    <row r="125" ht="51" customHeight="1" s="1"/>
    <row r="126" ht="51" customHeight="1" s="1"/>
    <row r="127" ht="51" customHeight="1" s="1"/>
    <row r="128" ht="51" customHeight="1" s="1"/>
    <row r="129" ht="51" customHeight="1" s="1"/>
    <row r="130" ht="51" customHeight="1" s="1"/>
    <row r="131" ht="51" customHeight="1" s="1"/>
    <row r="132" ht="51" customHeight="1" s="1"/>
    <row r="133" ht="51" customHeight="1" s="1"/>
    <row r="134" ht="51" customHeight="1" s="1"/>
    <row r="135" ht="51" customHeight="1" s="1"/>
    <row r="136" ht="51" customHeight="1" s="1"/>
    <row r="137" ht="51" customHeight="1" s="1"/>
    <row r="138" ht="51" customHeight="1" s="1"/>
    <row r="139" ht="51" customHeight="1" s="1"/>
    <row r="140" ht="51" customHeight="1" s="1"/>
    <row r="141" ht="51" customHeight="1" s="1"/>
    <row r="142" ht="51" customHeight="1" s="1"/>
    <row r="143" ht="17" customHeight="1" s="1"/>
    <row r="144" ht="51" customHeight="1" s="1"/>
    <row r="145" ht="51" customHeight="1" s="1"/>
    <row r="146" ht="51" customHeight="1" s="1"/>
    <row r="147" ht="51" customHeight="1" s="1"/>
    <row r="148" ht="17" customHeight="1" s="1"/>
    <row r="149" ht="51" customHeight="1" s="1"/>
    <row r="150" ht="51" customHeight="1" s="1"/>
    <row r="151" ht="51" customHeight="1" s="1"/>
    <row r="152" ht="51" customHeight="1" s="1"/>
    <row r="153" ht="51" customHeight="1" s="1"/>
    <row r="154" ht="51" customHeight="1" s="1"/>
    <row r="155" ht="51" customHeight="1" s="1"/>
    <row r="156" ht="51" customHeight="1" s="1"/>
    <row r="157" ht="51" customHeight="1" s="1"/>
    <row r="158" ht="51" customHeight="1" s="1"/>
    <row r="159" ht="51" customHeight="1" s="1"/>
    <row r="160" ht="51" customHeight="1" s="1"/>
    <row r="161" ht="51" customHeight="1" s="1"/>
    <row r="162" ht="51" customHeight="1" s="1"/>
    <row r="163" ht="51" customHeight="1" s="1"/>
    <row r="164" ht="17" customHeight="1" s="1"/>
    <row r="165" ht="51" customHeight="1" s="1"/>
    <row r="166" ht="51" customHeight="1" s="1"/>
    <row r="167" ht="51" customHeight="1" s="1"/>
    <row r="168" ht="51" customHeight="1" s="1"/>
    <row r="169" ht="51" customHeight="1" s="1"/>
    <row r="170" ht="34" customHeight="1" s="1"/>
    <row r="171" ht="51" customHeight="1" s="1"/>
    <row r="172" ht="51" customHeight="1" s="1"/>
    <row r="173" ht="51" customHeight="1" s="1"/>
    <row r="174" ht="51" customHeight="1" s="1"/>
    <row r="175" ht="17" customHeight="1" s="1"/>
    <row r="176" ht="51" customHeight="1" s="1"/>
    <row r="177" ht="17" customHeight="1" s="1"/>
    <row r="178" ht="51" customHeight="1" s="1"/>
    <row r="179" ht="51" customHeight="1" s="1"/>
    <row r="180" ht="51" customHeight="1" s="1"/>
    <row r="181" ht="51" customHeight="1" s="1"/>
    <row r="182" ht="51" customHeight="1" s="1"/>
    <row r="183" ht="34" customHeight="1" s="1"/>
    <row r="184" ht="51" customHeight="1" s="1"/>
    <row r="185" ht="51" customHeight="1" s="1"/>
    <row r="186" ht="51" customHeight="1" s="1"/>
    <row r="187" ht="51" customHeight="1" s="1"/>
    <row r="188" ht="51" customHeight="1" s="1"/>
    <row r="189" ht="51" customHeight="1" s="1"/>
    <row r="190" ht="51" customHeight="1" s="1"/>
    <row r="191" ht="51" customHeight="1" s="1"/>
    <row r="192" ht="51" customHeight="1" s="1"/>
    <row r="193" ht="51" customHeight="1" s="1"/>
    <row r="194" ht="51" customHeight="1" s="1"/>
    <row r="195" ht="51" customHeight="1" s="1"/>
    <row r="196" ht="51" customHeight="1" s="1"/>
    <row r="197" ht="51" customHeight="1" s="1"/>
    <row r="198" ht="34" customHeight="1" s="1"/>
    <row r="199" ht="51" customHeight="1" s="1"/>
    <row r="200" ht="51" customHeight="1" s="1"/>
    <row r="201" ht="51" customHeight="1" s="1"/>
    <row r="202" ht="51" customHeight="1" s="1"/>
    <row r="203" ht="51" customHeight="1" s="1"/>
    <row r="204" ht="34" customHeight="1" s="1"/>
    <row r="205" ht="51" customHeight="1" s="1"/>
    <row r="206" ht="51" customHeight="1" s="1"/>
    <row r="207" ht="51" customHeight="1" s="1"/>
    <row r="208" ht="51" customHeight="1" s="1"/>
    <row r="209" ht="51" customHeight="1" s="1"/>
    <row r="210" ht="51" customHeight="1" s="1"/>
    <row r="211" ht="51" customHeight="1" s="1"/>
    <row r="212" ht="51" customHeight="1" s="1"/>
    <row r="213" ht="51" customHeight="1" s="1"/>
    <row r="214" ht="51" customHeight="1" s="1"/>
    <row r="215" ht="51" customHeight="1" s="1"/>
    <row r="216" ht="17" customHeight="1" s="1"/>
    <row r="217" ht="51" customHeight="1" s="1"/>
    <row r="218" ht="51" customHeight="1" s="1"/>
    <row r="219" ht="51" customHeight="1" s="1"/>
    <row r="220" ht="51" customHeight="1" s="1"/>
    <row r="221" ht="51" customHeight="1" s="1"/>
    <row r="222" ht="51" customHeight="1" s="1"/>
    <row r="223" ht="51" customHeight="1" s="1"/>
    <row r="224" ht="51" customHeight="1" s="1"/>
    <row r="225" ht="51" customHeight="1" s="1"/>
    <row r="226" ht="51" customHeight="1" s="1"/>
    <row r="227" ht="51" customHeight="1" s="1"/>
    <row r="228" ht="51" customHeight="1" s="1"/>
  </sheetData>
  <autoFilter ref="A1:N228"/>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136"/>
  <sheetViews>
    <sheetView workbookViewId="0">
      <selection activeCell="L2" sqref="L2"/>
    </sheetView>
  </sheetViews>
  <sheetFormatPr baseColWidth="8" defaultColWidth="9.23076923076923" defaultRowHeight="16.8"/>
  <cols>
    <col width="13" customWidth="1" style="1" min="1" max="1"/>
    <col width="16.5384615384615" customWidth="1" style="1" min="2" max="2"/>
    <col width="9.03846153846154" customWidth="1" style="1" min="3" max="3"/>
    <col width="7.38461538461539" customWidth="1" style="1" min="4" max="4"/>
    <col width="8.15384615384615" customWidth="1" style="1" min="5" max="5"/>
    <col width="54.1538461538462" customWidth="1" style="1" min="6" max="6"/>
    <col width="11.4615384615385" customWidth="1" style="1" min="7" max="7"/>
    <col width="8.26923076923077" customWidth="1" style="1" min="8" max="8"/>
    <col width="16.5384615384615" customWidth="1" style="1" min="9" max="11"/>
    <col width="16.3076923076923" customWidth="1" style="1" min="12" max="12"/>
  </cols>
  <sheetData>
    <row r="1" ht="31" customHeight="1" s="1">
      <c r="A1" s="23" t="inlineStr">
        <is>
          <t>账号</t>
        </is>
      </c>
      <c r="B1" s="24" t="inlineStr">
        <is>
          <t>创单时间</t>
        </is>
      </c>
      <c r="C1" s="25" t="inlineStr">
        <is>
          <t>工作站</t>
        </is>
      </c>
      <c r="D1" s="25" t="inlineStr">
        <is>
          <t>站长</t>
        </is>
      </c>
      <c r="E1" s="23" t="inlineStr">
        <is>
          <t>装维</t>
        </is>
      </c>
      <c r="F1" s="26" t="inlineStr">
        <is>
          <t>反馈内容</t>
        </is>
      </c>
      <c r="G1" s="26" t="n"/>
      <c r="H1" s="27" t="inlineStr">
        <is>
          <t>是否20：00前来单</t>
        </is>
      </c>
      <c r="I1" s="55" t="inlineStr">
        <is>
          <t>当前短信时间</t>
        </is>
      </c>
      <c r="J1" s="27" t="inlineStr">
        <is>
          <t>预计短信
下发时间</t>
        </is>
      </c>
      <c r="K1" s="27" t="inlineStr">
        <is>
          <t>链接超时时间</t>
        </is>
      </c>
      <c r="M1" t="inlineStr">
        <is>
          <t>原始反馈</t>
        </is>
      </c>
    </row>
    <row r="2" ht="51" customHeight="1" s="1">
      <c r="A2" t="inlineStr">
        <is>
          <t>15113748025</t>
        </is>
      </c>
      <c r="B2" s="53" t="n">
        <v>46232.84041666667</v>
      </c>
      <c r="C2" t="inlineStr">
        <is>
          <t>饶平城区工作站</t>
        </is>
      </c>
      <c r="D2" t="inlineStr">
        <is>
          <t>陈泽鹏</t>
        </is>
      </c>
      <c r="E2" t="inlineStr">
        <is>
          <t>张双文</t>
        </is>
      </c>
      <c r="F2" t="inlineStr">
        <is>
          <t>已参评好</t>
        </is>
      </c>
      <c r="G2" t="inlineStr">
        <is>
          <t>超时</t>
        </is>
      </c>
      <c r="H2" t="inlineStr">
        <is>
          <t>否</t>
        </is>
      </c>
      <c r="I2" s="54">
        <f>(NOW()-J2)*24</f>
        <v/>
      </c>
      <c r="J2" s="53" t="n">
        <v>46233.42375</v>
      </c>
      <c r="K2" s="53" t="n">
        <v>46233.75708333333</v>
      </c>
      <c r="L2">
        <f>IF(AND(F2&lt;&gt;"已参评好",I2&gt;=5),"超5小时未参评",IF(I2&gt;=7,"超7小时未参评",IF(I2&gt;=8,"超时未参评","")))</f>
        <v/>
      </c>
      <c r="M2" t="inlineStr">
        <is>
          <t>已参评</t>
        </is>
      </c>
    </row>
    <row r="3" ht="51" customHeight="1" s="1">
      <c r="A3" t="inlineStr">
        <is>
          <t>15992368860</t>
        </is>
      </c>
      <c r="B3" s="53" t="n">
        <v>46232.89787037037</v>
      </c>
      <c r="C3" t="inlineStr">
        <is>
          <t>浮洋网格</t>
        </is>
      </c>
      <c r="D3" t="inlineStr">
        <is>
          <t>曾声锦</t>
        </is>
      </c>
      <c r="E3" t="inlineStr">
        <is>
          <t>邱晓杰</t>
        </is>
      </c>
      <c r="G3" t="inlineStr">
        <is>
          <t>超时</t>
        </is>
      </c>
      <c r="H3" t="inlineStr">
        <is>
          <t>否</t>
        </is>
      </c>
      <c r="I3" s="54">
        <f>(NOW()-J3)*24</f>
        <v/>
      </c>
      <c r="J3" s="53" t="n">
        <v>46233.4812037037</v>
      </c>
      <c r="K3" s="53" t="n">
        <v>46233.81453703704</v>
      </c>
      <c r="L3">
        <f>IF(AND(F3&lt;&gt;"已参评好",I3&gt;=5),"超5小时未参评",IF(I3&gt;=7,"超7小时未参评",IF(I3&gt;=8,"超时未参评","")))</f>
        <v/>
      </c>
      <c r="M3" t="inlineStr"/>
    </row>
    <row r="4" ht="51" customHeight="1" s="1">
      <c r="A4" t="inlineStr">
        <is>
          <t>13534607500</t>
        </is>
      </c>
      <c r="B4" s="53" t="n">
        <v>46232.88829861111</v>
      </c>
      <c r="C4" t="inlineStr">
        <is>
          <t>瓷都枫溪工作站</t>
        </is>
      </c>
      <c r="D4" t="inlineStr">
        <is>
          <t>许守锦</t>
        </is>
      </c>
      <c r="E4" t="inlineStr">
        <is>
          <t>林宏彬</t>
        </is>
      </c>
      <c r="G4" t="inlineStr">
        <is>
          <t>超时</t>
        </is>
      </c>
      <c r="H4" t="inlineStr">
        <is>
          <t>否</t>
        </is>
      </c>
      <c r="I4" s="54">
        <f>(NOW()-J4)*24</f>
        <v/>
      </c>
      <c r="J4" s="53" t="n">
        <v>46233.47163194444</v>
      </c>
      <c r="K4" s="53" t="n">
        <v>46233.80496527778</v>
      </c>
      <c r="L4">
        <f>IF(AND(F4&lt;&gt;"已参评好",I4&gt;=5),"超5小时未参评",IF(I4&gt;=7,"超7小时未参评",IF(I4&gt;=8,"超时未参评","")))</f>
        <v/>
      </c>
      <c r="M4" t="inlineStr"/>
    </row>
    <row r="5" ht="51" customHeight="1" s="1">
      <c r="A5" t="inlineStr">
        <is>
          <t>18319866485</t>
        </is>
      </c>
      <c r="B5" s="53" t="n">
        <v>46232.89744212963</v>
      </c>
      <c r="C5" t="inlineStr">
        <is>
          <t>瓷都枫溪工作站</t>
        </is>
      </c>
      <c r="D5" t="inlineStr">
        <is>
          <t>许守锦</t>
        </is>
      </c>
      <c r="E5" t="inlineStr">
        <is>
          <t>庄卓煌</t>
        </is>
      </c>
      <c r="G5" t="inlineStr">
        <is>
          <t>超时</t>
        </is>
      </c>
      <c r="H5" t="inlineStr">
        <is>
          <t>否</t>
        </is>
      </c>
      <c r="I5" s="54">
        <f>(NOW()-J5)*24</f>
        <v/>
      </c>
      <c r="J5" s="53" t="n">
        <v>46233.48077546297</v>
      </c>
      <c r="K5" s="53" t="n">
        <v>46233.81410879629</v>
      </c>
      <c r="L5">
        <f>IF(AND(F5&lt;&gt;"已参评好",I5&gt;=5),"超5小时未参评",IF(I5&gt;=7,"超7小时未参评",IF(I5&gt;=8,"超时未参评","")))</f>
        <v/>
      </c>
      <c r="M5" t="inlineStr"/>
    </row>
    <row r="6" ht="51" customHeight="1" s="1">
      <c r="A6" t="inlineStr">
        <is>
          <t>18344551609</t>
        </is>
      </c>
      <c r="B6" s="53" t="n">
        <v>46232.88457175926</v>
      </c>
      <c r="C6" t="inlineStr">
        <is>
          <t>北部四镇工作站</t>
        </is>
      </c>
      <c r="D6" t="inlineStr">
        <is>
          <t>黄再明</t>
        </is>
      </c>
      <c r="E6" t="inlineStr">
        <is>
          <t>陈馥旭</t>
        </is>
      </c>
      <c r="G6" t="inlineStr">
        <is>
          <t>超时</t>
        </is>
      </c>
      <c r="H6" t="inlineStr">
        <is>
          <t>否</t>
        </is>
      </c>
      <c r="I6" s="54">
        <f>(NOW()-J6)*24</f>
        <v/>
      </c>
      <c r="J6" s="53" t="n">
        <v>46233.46790509259</v>
      </c>
      <c r="K6" s="53" t="n">
        <v>46233.80123842593</v>
      </c>
      <c r="L6">
        <f>IF(AND(F6&lt;&gt;"已参评好",I6&gt;=5),"超5小时未参评",IF(I6&gt;=7,"超7小时未参评",IF(I6&gt;=8,"超时未参评","")))</f>
        <v/>
      </c>
      <c r="M6" t="inlineStr"/>
    </row>
    <row r="7" ht="51" customHeight="1" s="1">
      <c r="A7" t="inlineStr">
        <is>
          <t>15889816462</t>
        </is>
      </c>
      <c r="B7" s="53" t="n">
        <v>46232.83503472222</v>
      </c>
      <c r="C7" t="inlineStr">
        <is>
          <t>瓷都枫溪工作站</t>
        </is>
      </c>
      <c r="D7" t="inlineStr">
        <is>
          <t>许守锦</t>
        </is>
      </c>
      <c r="E7" t="inlineStr">
        <is>
          <t>温锈洪</t>
        </is>
      </c>
      <c r="G7" t="inlineStr">
        <is>
          <t>超时</t>
        </is>
      </c>
      <c r="H7" t="inlineStr">
        <is>
          <t>否</t>
        </is>
      </c>
      <c r="I7" s="54">
        <f>(NOW()-J7)*24</f>
        <v/>
      </c>
      <c r="J7" s="53" t="n">
        <v>46233.41836805556</v>
      </c>
      <c r="K7" s="53" t="n">
        <v>46233.75170138889</v>
      </c>
      <c r="L7">
        <f>IF(AND(F7&lt;&gt;"已参评好",I7&gt;=5),"超5小时未参评",IF(I7&gt;=7,"超7小时未参评",IF(I7&gt;=8,"超时未参评","")))</f>
        <v/>
      </c>
      <c r="M7" t="inlineStr"/>
    </row>
    <row r="8" ht="51" customHeight="1" s="1">
      <c r="A8" t="inlineStr">
        <is>
          <t>36530074158</t>
        </is>
      </c>
      <c r="B8" s="53" t="n">
        <v>46233.43739583333</v>
      </c>
      <c r="C8" t="inlineStr">
        <is>
          <t>潮安城区工作站</t>
        </is>
      </c>
      <c r="D8" t="inlineStr">
        <is>
          <t>吴家鸣</t>
        </is>
      </c>
      <c r="E8" t="inlineStr">
        <is>
          <t>庄树贤</t>
        </is>
      </c>
      <c r="G8" t="inlineStr">
        <is>
          <t>超时</t>
        </is>
      </c>
      <c r="H8" t="inlineStr">
        <is>
          <t>是</t>
        </is>
      </c>
      <c r="I8" s="54">
        <f>(NOW()-J8)*24</f>
        <v/>
      </c>
      <c r="J8" s="53" t="n">
        <v>46233.52072916667</v>
      </c>
      <c r="K8" s="53" t="n">
        <v>46233.8540625</v>
      </c>
      <c r="L8">
        <f>IF(AND(F8&lt;&gt;"已参评好",I8&gt;=5),"超5小时未参评",IF(I8&gt;=7,"超7小时未参评",IF(I8&gt;=8,"超时未参评","")))</f>
        <v/>
      </c>
      <c r="M8" t="inlineStr"/>
    </row>
    <row r="9" ht="51" customHeight="1" s="1">
      <c r="A9" t="inlineStr">
        <is>
          <t>15976303885</t>
        </is>
      </c>
      <c r="B9" s="53" t="n">
        <v>46233.42696759259</v>
      </c>
      <c r="C9" t="inlineStr">
        <is>
          <t>彩塘东凤工作站</t>
        </is>
      </c>
      <c r="D9" t="inlineStr">
        <is>
          <t>丁锐涛</t>
        </is>
      </c>
      <c r="E9" t="inlineStr">
        <is>
          <t>王锋</t>
        </is>
      </c>
      <c r="F9" t="inlineStr">
        <is>
          <t>未参评好</t>
        </is>
      </c>
      <c r="G9" t="inlineStr">
        <is>
          <t>超时</t>
        </is>
      </c>
      <c r="H9" t="inlineStr">
        <is>
          <t>是</t>
        </is>
      </c>
      <c r="I9" s="54">
        <f>(NOW()-J9)*24</f>
        <v/>
      </c>
      <c r="J9" s="53" t="n">
        <v>46233.51030092593</v>
      </c>
      <c r="K9" s="53" t="n">
        <v>46233.84363425926</v>
      </c>
      <c r="L9">
        <f>IF(AND(F9&lt;&gt;"已参评好",I9&gt;=5),"超5小时未参评",IF(I9&gt;=7,"超7小时未参评",IF(I9&gt;=8,"超时未参评","")))</f>
        <v/>
      </c>
      <c r="M9" t="inlineStr">
        <is>
          <t>没有收到</t>
        </is>
      </c>
    </row>
    <row r="10" ht="51" customHeight="1" s="1">
      <c r="A10" t="inlineStr">
        <is>
          <t>15976319553</t>
        </is>
      </c>
      <c r="B10" s="53" t="n">
        <v>46233.42841435185</v>
      </c>
      <c r="C10" t="inlineStr">
        <is>
          <t>饶平城区工作站</t>
        </is>
      </c>
      <c r="D10" t="inlineStr">
        <is>
          <t>陈泽鹏</t>
        </is>
      </c>
      <c r="E10" t="inlineStr">
        <is>
          <t>陈旭钦</t>
        </is>
      </c>
      <c r="F10" t="inlineStr">
        <is>
          <t>已参评好</t>
        </is>
      </c>
      <c r="G10" t="inlineStr">
        <is>
          <t>超时</t>
        </is>
      </c>
      <c r="H10" t="inlineStr">
        <is>
          <t>是</t>
        </is>
      </c>
      <c r="I10" s="54">
        <f>(NOW()-J10)*24</f>
        <v/>
      </c>
      <c r="J10" s="53" t="n">
        <v>46233.51174768519</v>
      </c>
      <c r="K10" s="53" t="n">
        <v>46233.84508101852</v>
      </c>
      <c r="L10">
        <f>IF(AND(F10&lt;&gt;"已参评好",I10&gt;=5),"超5小时未参评",IF(I10&gt;=7,"超7小时未参评",IF(I10&gt;=8,"超时未参评","")))</f>
        <v/>
      </c>
      <c r="M10" t="inlineStr">
        <is>
          <t>已参评</t>
        </is>
      </c>
    </row>
    <row r="11" ht="51" customHeight="1" s="1">
      <c r="A11" t="inlineStr">
        <is>
          <t>13715720589</t>
        </is>
      </c>
      <c r="B11" s="53" t="n">
        <v>46232.83785879629</v>
      </c>
      <c r="C11" t="inlineStr">
        <is>
          <t>瓷都枫溪工作站</t>
        </is>
      </c>
      <c r="D11" t="inlineStr">
        <is>
          <t>许守锦</t>
        </is>
      </c>
      <c r="E11" t="inlineStr">
        <is>
          <t>陈泽民</t>
        </is>
      </c>
      <c r="G11" t="inlineStr">
        <is>
          <t>超时</t>
        </is>
      </c>
      <c r="H11" t="inlineStr">
        <is>
          <t>否</t>
        </is>
      </c>
      <c r="I11" s="54">
        <f>(NOW()-J11)*24</f>
        <v/>
      </c>
      <c r="J11" s="53" t="n">
        <v>46233.42119212963</v>
      </c>
      <c r="K11" s="53" t="n">
        <v>46233.75452546297</v>
      </c>
      <c r="L11">
        <f>IF(AND(F11&lt;&gt;"已参评好",I11&gt;=5),"超5小时未参评",IF(I11&gt;=7,"超7小时未参评",IF(I11&gt;=8,"超时未参评","")))</f>
        <v/>
      </c>
      <c r="M11" t="inlineStr"/>
    </row>
    <row r="12" ht="51" customHeight="1" s="1">
      <c r="A12" t="inlineStr">
        <is>
          <t>13413708230</t>
        </is>
      </c>
      <c r="B12" s="53" t="n">
        <v>46232.88796296297</v>
      </c>
      <c r="C12" t="inlineStr">
        <is>
          <t>饶平城区工作站</t>
        </is>
      </c>
      <c r="D12" t="inlineStr">
        <is>
          <t>陈泽鹏</t>
        </is>
      </c>
      <c r="E12" t="inlineStr">
        <is>
          <t>江振煜</t>
        </is>
      </c>
      <c r="F12" t="inlineStr">
        <is>
          <t>未参评好</t>
        </is>
      </c>
      <c r="G12" t="inlineStr">
        <is>
          <t>超时</t>
        </is>
      </c>
      <c r="H12" t="inlineStr">
        <is>
          <t>否</t>
        </is>
      </c>
      <c r="I12" s="54">
        <f>(NOW()-J12)*24</f>
        <v/>
      </c>
      <c r="J12" s="53" t="n">
        <v>46233.47129629629</v>
      </c>
      <c r="K12" s="53" t="n">
        <v>46233.80462962963</v>
      </c>
      <c r="L12">
        <f>IF(AND(F12&lt;&gt;"已参评好",I12&gt;=5),"超5小时未参评",IF(I12&gt;=7,"超7小时未参评",IF(I12&gt;=8,"超时未参评","")))</f>
        <v/>
      </c>
      <c r="M12" t="inlineStr">
        <is>
          <t>未收到信息</t>
        </is>
      </c>
    </row>
    <row r="13" ht="51" customHeight="1" s="1">
      <c r="A13" t="inlineStr">
        <is>
          <t>13433736334</t>
        </is>
      </c>
      <c r="B13" s="53" t="n">
        <v>46233.50268518519</v>
      </c>
      <c r="C13" t="inlineStr">
        <is>
          <t>市区城南工作站</t>
        </is>
      </c>
      <c r="D13" t="inlineStr">
        <is>
          <t>许守锦</t>
        </is>
      </c>
      <c r="E13" t="inlineStr">
        <is>
          <t>谢梓湘</t>
        </is>
      </c>
      <c r="G13" t="inlineStr">
        <is>
          <t>超时</t>
        </is>
      </c>
      <c r="H13" t="inlineStr">
        <is>
          <t>是</t>
        </is>
      </c>
      <c r="I13" s="54">
        <f>(NOW()-J13)*24</f>
        <v/>
      </c>
      <c r="J13" s="53" t="n">
        <v>46233.58601851852</v>
      </c>
      <c r="K13" s="53" t="n">
        <v>46233.91935185185</v>
      </c>
      <c r="L13">
        <f>IF(AND(F13&lt;&gt;"已参评好",I13&gt;=5),"超5小时未参评",IF(I13&gt;=7,"超7小时未参评",IF(I13&gt;=8,"超时未参评","")))</f>
        <v/>
      </c>
      <c r="M13" t="inlineStr"/>
    </row>
    <row r="14" ht="51" customHeight="1" s="1">
      <c r="A14" t="inlineStr">
        <is>
          <t>13715841108</t>
        </is>
      </c>
      <c r="B14" s="53" t="n">
        <v>46233.58783564815</v>
      </c>
      <c r="C14" t="inlineStr">
        <is>
          <t>市区城南工作站</t>
        </is>
      </c>
      <c r="D14" t="inlineStr">
        <is>
          <t>陈理智</t>
        </is>
      </c>
      <c r="E14" t="inlineStr">
        <is>
          <t>陈诗俊</t>
        </is>
      </c>
      <c r="G14" t="inlineStr">
        <is>
          <t>超时</t>
        </is>
      </c>
      <c r="H14" t="inlineStr">
        <is>
          <t>是</t>
        </is>
      </c>
      <c r="I14" s="54">
        <f>(NOW()-J14)*24</f>
        <v/>
      </c>
      <c r="J14" s="53" t="n">
        <v>46233.67116898148</v>
      </c>
      <c r="K14" s="53" t="n">
        <v>46234.00450231481</v>
      </c>
      <c r="L14">
        <f>IF(AND(F14&lt;&gt;"已参评好",I14&gt;=5),"超5小时未参评",IF(I14&gt;=7,"超7小时未参评",IF(I14&gt;=8,"超时未参评","")))</f>
        <v/>
      </c>
      <c r="M14" t="inlineStr"/>
    </row>
    <row r="15" ht="34" customHeight="1" s="1">
      <c r="A15" t="inlineStr">
        <is>
          <t>15016500197</t>
        </is>
      </c>
      <c r="B15" s="53" t="n">
        <v>46233.44456018518</v>
      </c>
      <c r="C15" t="inlineStr">
        <is>
          <t>饶平城区工作站</t>
        </is>
      </c>
      <c r="D15" t="inlineStr">
        <is>
          <t>陈泽鹏</t>
        </is>
      </c>
      <c r="E15" t="inlineStr">
        <is>
          <t>邱思鸿</t>
        </is>
      </c>
      <c r="F15" t="inlineStr">
        <is>
          <t>已参评好</t>
        </is>
      </c>
      <c r="G15" t="inlineStr">
        <is>
          <t>超时</t>
        </is>
      </c>
      <c r="H15" t="inlineStr">
        <is>
          <t>是</t>
        </is>
      </c>
      <c r="I15" s="54">
        <f>(NOW()-J15)*24</f>
        <v/>
      </c>
      <c r="J15" s="53" t="n">
        <v>46233.52789351852</v>
      </c>
      <c r="K15" s="53" t="n">
        <v>46233.86122685186</v>
      </c>
      <c r="L15">
        <f>IF(AND(F15&lt;&gt;"已参评好",I15&gt;=5),"超5小时未参评",IF(I15&gt;=7,"超7小时未参评",IF(I15&gt;=8,"超时未参评","")))</f>
        <v/>
      </c>
      <c r="M15" t="inlineStr">
        <is>
          <t>已参评</t>
        </is>
      </c>
    </row>
    <row r="16" ht="51" customHeight="1" s="1">
      <c r="A16" t="inlineStr">
        <is>
          <t>17819471203</t>
        </is>
      </c>
      <c r="B16" s="53" t="n">
        <v>46233.50616898148</v>
      </c>
      <c r="C16" t="inlineStr">
        <is>
          <t>饶平城区工作站</t>
        </is>
      </c>
      <c r="D16" t="inlineStr">
        <is>
          <t>陈泽鹏</t>
        </is>
      </c>
      <c r="E16" t="inlineStr">
        <is>
          <t>郑汉钦</t>
        </is>
      </c>
      <c r="F16" t="inlineStr">
        <is>
          <t>未参评好</t>
        </is>
      </c>
      <c r="G16" t="inlineStr">
        <is>
          <t>超时</t>
        </is>
      </c>
      <c r="H16" t="inlineStr">
        <is>
          <t>是</t>
        </is>
      </c>
      <c r="I16" s="54">
        <f>(NOW()-J16)*24</f>
        <v/>
      </c>
      <c r="J16" s="53" t="n">
        <v>46233.58950231481</v>
      </c>
      <c r="K16" s="53" t="n">
        <v>46233.92283564815</v>
      </c>
      <c r="L16">
        <f>IF(AND(F16&lt;&gt;"已参评好",I16&gt;=5),"超5小时未参评",IF(I16&gt;=7,"超7小时未参评",IF(I16&gt;=8,"超时未参评","")))</f>
        <v/>
      </c>
      <c r="M16" t="inlineStr">
        <is>
          <t>未收到信息</t>
        </is>
      </c>
    </row>
    <row r="17" ht="51" customHeight="1" s="1">
      <c r="A17" t="inlineStr">
        <is>
          <t>13690077146</t>
        </is>
      </c>
      <c r="B17" s="53" t="n">
        <v>46233.46869212963</v>
      </c>
      <c r="C17" t="inlineStr">
        <is>
          <t>彩塘东凤工作站</t>
        </is>
      </c>
      <c r="D17" t="inlineStr">
        <is>
          <t>丁锐涛</t>
        </is>
      </c>
      <c r="E17" t="inlineStr">
        <is>
          <t>郑时茂</t>
        </is>
      </c>
      <c r="G17" t="inlineStr">
        <is>
          <t>超时</t>
        </is>
      </c>
      <c r="H17" t="inlineStr">
        <is>
          <t>是</t>
        </is>
      </c>
      <c r="I17" s="54">
        <f>(NOW()-J17)*24</f>
        <v/>
      </c>
      <c r="J17" s="53" t="n">
        <v>46233.55202546297</v>
      </c>
      <c r="K17" s="53" t="n">
        <v>46233.88535879629</v>
      </c>
      <c r="L17">
        <f>IF(AND(F17&lt;&gt;"已参评好",I17&gt;=5),"超5小时未参评",IF(I17&gt;=7,"超7小时未参评",IF(I17&gt;=8,"超时未参评","")))</f>
        <v/>
      </c>
      <c r="M17" t="inlineStr"/>
    </row>
    <row r="18" ht="51" customHeight="1" s="1">
      <c r="A18" t="inlineStr">
        <is>
          <t>13828360322</t>
        </is>
      </c>
      <c r="B18" s="53" t="n">
        <v>46233.43917824074</v>
      </c>
      <c r="C18" t="inlineStr">
        <is>
          <t>市区城南工作站</t>
        </is>
      </c>
      <c r="D18" t="inlineStr">
        <is>
          <t>陈理智</t>
        </is>
      </c>
      <c r="E18" t="inlineStr">
        <is>
          <t>陈涛</t>
        </is>
      </c>
      <c r="G18" t="inlineStr">
        <is>
          <t>超时</t>
        </is>
      </c>
      <c r="H18" t="inlineStr">
        <is>
          <t>是</t>
        </is>
      </c>
      <c r="I18" s="54">
        <f>(NOW()-J18)*24</f>
        <v/>
      </c>
      <c r="J18" s="53" t="n">
        <v>46233.52251157408</v>
      </c>
      <c r="K18" s="53" t="n">
        <v>46233.8558449074</v>
      </c>
      <c r="L18">
        <f>IF(AND(F18&lt;&gt;"已参评好",I18&gt;=5),"超5小时未参评",IF(I18&gt;=7,"超7小时未参评",IF(I18&gt;=8,"超时未参评","")))</f>
        <v/>
      </c>
      <c r="M18" t="inlineStr"/>
    </row>
    <row r="19" ht="51" customHeight="1" s="1">
      <c r="A19" t="inlineStr">
        <is>
          <t>13828368064</t>
        </is>
      </c>
      <c r="B19" s="53" t="n">
        <v>46233.47635416667</v>
      </c>
      <c r="C19" t="inlineStr">
        <is>
          <t>市区城北工作站</t>
        </is>
      </c>
      <c r="D19" t="inlineStr">
        <is>
          <t>陆锐荣</t>
        </is>
      </c>
      <c r="E19" t="inlineStr">
        <is>
          <t>张泽鸿</t>
        </is>
      </c>
      <c r="G19" t="inlineStr">
        <is>
          <t>超时</t>
        </is>
      </c>
      <c r="H19" t="inlineStr">
        <is>
          <t>是</t>
        </is>
      </c>
      <c r="I19" s="54">
        <f>(NOW()-J19)*24</f>
        <v/>
      </c>
      <c r="J19" s="53" t="n">
        <v>46233.5596875</v>
      </c>
      <c r="K19" s="53" t="n">
        <v>46233.89302083333</v>
      </c>
      <c r="L19">
        <f>IF(AND(F19&lt;&gt;"已参评好",I19&gt;=5),"超5小时未参评",IF(I19&gt;=7,"超7小时未参评",IF(I19&gt;=8,"超时未参评","")))</f>
        <v/>
      </c>
      <c r="M19" t="inlineStr"/>
    </row>
    <row r="20" ht="51" customHeight="1" s="1">
      <c r="A20" t="inlineStr">
        <is>
          <t>15876851261</t>
        </is>
      </c>
      <c r="B20" s="53" t="n">
        <v>46233.58694444445</v>
      </c>
      <c r="C20" t="inlineStr">
        <is>
          <t>古巷登塘工作站</t>
        </is>
      </c>
      <c r="D20" t="inlineStr">
        <is>
          <t>陈佳雄</t>
        </is>
      </c>
      <c r="E20" t="inlineStr">
        <is>
          <t>卢泽思</t>
        </is>
      </c>
      <c r="G20" t="inlineStr">
        <is>
          <t>超时</t>
        </is>
      </c>
      <c r="H20" t="inlineStr">
        <is>
          <t>是</t>
        </is>
      </c>
      <c r="I20" s="54">
        <f>(NOW()-J20)*24</f>
        <v/>
      </c>
      <c r="J20" s="53" t="n">
        <v>46233.67027777778</v>
      </c>
      <c r="K20" s="53" t="n">
        <v>46234.00361111111</v>
      </c>
      <c r="L20">
        <f>IF(AND(F20&lt;&gt;"已参评好",I20&gt;=5),"超5小时未参评",IF(I20&gt;=7,"超7小时未参评",IF(I20&gt;=8,"超时未参评","")))</f>
        <v/>
      </c>
      <c r="M20" t="inlineStr"/>
    </row>
    <row r="21" ht="51" customHeight="1" s="1">
      <c r="A21" t="inlineStr">
        <is>
          <t>17876316860</t>
        </is>
      </c>
      <c r="B21" s="53" t="n">
        <v>46233.59738425926</v>
      </c>
      <c r="C21" t="inlineStr">
        <is>
          <t>磷官铁工作站</t>
        </is>
      </c>
      <c r="D21" t="inlineStr">
        <is>
          <t>吴坊</t>
        </is>
      </c>
      <c r="E21" t="inlineStr">
        <is>
          <t>陆彦羽</t>
        </is>
      </c>
      <c r="G21" t="inlineStr">
        <is>
          <t>超时</t>
        </is>
      </c>
      <c r="H21" t="inlineStr">
        <is>
          <t>是</t>
        </is>
      </c>
      <c r="I21" s="54">
        <f>(NOW()-J21)*24</f>
        <v/>
      </c>
      <c r="J21" s="53" t="n">
        <v>46233.68071759259</v>
      </c>
      <c r="K21" s="53" t="n">
        <v>46234.01405092593</v>
      </c>
      <c r="L21">
        <f>IF(AND(F21&lt;&gt;"已参评好",I21&gt;=5),"超5小时未参评",IF(I21&gt;=7,"超7小时未参评",IF(I21&gt;=8,"超时未参评","")))</f>
        <v/>
      </c>
      <c r="M21" t="inlineStr"/>
    </row>
    <row r="22" ht="51" customHeight="1" s="1">
      <c r="A22" t="inlineStr">
        <is>
          <t>15546977706</t>
        </is>
      </c>
      <c r="B22" s="53" t="n">
        <v>46233.43828703704</v>
      </c>
      <c r="C22" t="inlineStr">
        <is>
          <t>市区城南工作站</t>
        </is>
      </c>
      <c r="D22" t="inlineStr">
        <is>
          <t>陈理智</t>
        </is>
      </c>
      <c r="E22" t="inlineStr">
        <is>
          <t>陈诗俊</t>
        </is>
      </c>
      <c r="G22" t="inlineStr">
        <is>
          <t>超时</t>
        </is>
      </c>
      <c r="H22" t="inlineStr">
        <is>
          <t>是</t>
        </is>
      </c>
      <c r="I22" s="54">
        <f>(NOW()-J22)*24</f>
        <v/>
      </c>
      <c r="J22" s="53" t="n">
        <v>46233.52162037037</v>
      </c>
      <c r="K22" s="53" t="n">
        <v>46233.8549537037</v>
      </c>
      <c r="L22">
        <f>IF(AND(F22&lt;&gt;"已参评好",I22&gt;=5),"超5小时未参评",IF(I22&gt;=7,"超7小时未参评",IF(I22&gt;=8,"超时未参评","")))</f>
        <v/>
      </c>
      <c r="M22" t="inlineStr"/>
    </row>
    <row r="23" ht="51" customHeight="1" s="1">
      <c r="A23" t="inlineStr">
        <is>
          <t>13829008071</t>
        </is>
      </c>
      <c r="B23" s="53" t="n">
        <v>46233.46935185185</v>
      </c>
      <c r="C23" t="inlineStr">
        <is>
          <t>古巷登塘工作站</t>
        </is>
      </c>
      <c r="D23" t="inlineStr">
        <is>
          <t>陈佳雄</t>
        </is>
      </c>
      <c r="E23" t="inlineStr">
        <is>
          <t>黄曙镛</t>
        </is>
      </c>
      <c r="G23" t="inlineStr">
        <is>
          <t>超时</t>
        </is>
      </c>
      <c r="H23" t="inlineStr">
        <is>
          <t>是</t>
        </is>
      </c>
      <c r="I23" s="54">
        <f>(NOW()-J23)*24</f>
        <v/>
      </c>
      <c r="J23" s="53" t="n">
        <v>46233.55268518518</v>
      </c>
      <c r="K23" s="53" t="n">
        <v>46233.88601851852</v>
      </c>
      <c r="L23">
        <f>IF(AND(F23&lt;&gt;"已参评好",I23&gt;=5),"超5小时未参评",IF(I23&gt;=7,"超7小时未参评",IF(I23&gt;=8,"超时未参评","")))</f>
        <v/>
      </c>
      <c r="M23" t="inlineStr"/>
    </row>
    <row r="24" ht="51" customHeight="1" s="1">
      <c r="A24" t="inlineStr">
        <is>
          <t>13534658312</t>
        </is>
      </c>
      <c r="B24" s="53" t="n">
        <v>46233.47988425926</v>
      </c>
      <c r="C24" t="inlineStr">
        <is>
          <t>潮安城区工作站</t>
        </is>
      </c>
      <c r="D24" t="inlineStr">
        <is>
          <t>吴家鸣</t>
        </is>
      </c>
      <c r="E24" t="inlineStr">
        <is>
          <t>陈健桁</t>
        </is>
      </c>
      <c r="G24" t="inlineStr">
        <is>
          <t>超时</t>
        </is>
      </c>
      <c r="H24" t="inlineStr">
        <is>
          <t>是</t>
        </is>
      </c>
      <c r="I24" s="54">
        <f>(NOW()-J24)*24</f>
        <v/>
      </c>
      <c r="J24" s="53" t="n">
        <v>46233.56321759259</v>
      </c>
      <c r="K24" s="53" t="n">
        <v>46233.89655092593</v>
      </c>
      <c r="L24">
        <f>IF(AND(F24&lt;&gt;"已参评好",I24&gt;=5),"超5小时未参评",IF(I24&gt;=7,"超7小时未参评",IF(I24&gt;=8,"超时未参评","")))</f>
        <v/>
      </c>
      <c r="M24" t="inlineStr"/>
    </row>
    <row r="25" ht="51" customHeight="1" s="1">
      <c r="A25" t="inlineStr">
        <is>
          <t>18307687193</t>
        </is>
      </c>
      <c r="B25" s="53" t="n">
        <v>46233.49681712963</v>
      </c>
      <c r="C25" t="inlineStr">
        <is>
          <t>饶平中片工作站</t>
        </is>
      </c>
      <c r="D25" t="inlineStr">
        <is>
          <t>郑洽祥</t>
        </is>
      </c>
      <c r="E25" t="inlineStr">
        <is>
          <t>张远彪</t>
        </is>
      </c>
      <c r="G25" t="inlineStr">
        <is>
          <t>超时</t>
        </is>
      </c>
      <c r="H25" t="inlineStr">
        <is>
          <t>是</t>
        </is>
      </c>
      <c r="I25" s="54">
        <f>(NOW()-J25)*24</f>
        <v/>
      </c>
      <c r="J25" s="53" t="n">
        <v>46233.58015046296</v>
      </c>
      <c r="K25" s="53" t="n">
        <v>46233.9134837963</v>
      </c>
      <c r="L25">
        <f>IF(AND(F25&lt;&gt;"已参评好",I25&gt;=5),"超5小时未参评",IF(I25&gt;=7,"超7小时未参评",IF(I25&gt;=8,"超时未参评","")))</f>
        <v/>
      </c>
      <c r="M25" t="inlineStr"/>
    </row>
    <row r="26" ht="51" customHeight="1" s="1">
      <c r="A26" t="inlineStr">
        <is>
          <t>15216949554</t>
        </is>
      </c>
      <c r="B26" s="53" t="n">
        <v>46233.49962962963</v>
      </c>
      <c r="C26" t="inlineStr">
        <is>
          <t>韩江新城工作站</t>
        </is>
      </c>
      <c r="D26" t="inlineStr">
        <is>
          <t>邱培烁</t>
        </is>
      </c>
      <c r="E26" t="inlineStr">
        <is>
          <t>陈少煌</t>
        </is>
      </c>
      <c r="G26" t="inlineStr">
        <is>
          <t>超时</t>
        </is>
      </c>
      <c r="H26" t="inlineStr">
        <is>
          <t>是</t>
        </is>
      </c>
      <c r="I26" s="54">
        <f>(NOW()-J26)*24</f>
        <v/>
      </c>
      <c r="J26" s="53" t="n">
        <v>46233.58296296297</v>
      </c>
      <c r="K26" s="53" t="n">
        <v>46233.91629629629</v>
      </c>
      <c r="L26">
        <f>IF(AND(F26&lt;&gt;"已参评好",I26&gt;=5),"超5小时未参评",IF(I26&gt;=7,"超7小时未参评",IF(I26&gt;=8,"超时未参评","")))</f>
        <v/>
      </c>
      <c r="M26" t="inlineStr"/>
    </row>
    <row r="27" ht="51" customHeight="1" s="1">
      <c r="A27" t="inlineStr">
        <is>
          <t>13828316064</t>
        </is>
      </c>
      <c r="B27" s="53" t="n">
        <v>46233.54469907407</v>
      </c>
      <c r="C27" t="inlineStr">
        <is>
          <t>瓷都枫溪工作站</t>
        </is>
      </c>
      <c r="D27" t="inlineStr">
        <is>
          <t>许守锦</t>
        </is>
      </c>
      <c r="E27" t="inlineStr">
        <is>
          <t>庄卓煌</t>
        </is>
      </c>
      <c r="G27" t="inlineStr">
        <is>
          <t>超时</t>
        </is>
      </c>
      <c r="H27" t="inlineStr">
        <is>
          <t>是</t>
        </is>
      </c>
      <c r="I27" s="54">
        <f>(NOW()-J27)*24</f>
        <v/>
      </c>
      <c r="J27" s="53" t="n">
        <v>46233.62803240741</v>
      </c>
      <c r="K27" s="53" t="n">
        <v>46233.96136574074</v>
      </c>
      <c r="L27">
        <f>IF(AND(F27&lt;&gt;"已参评好",I27&gt;=5),"超5小时未参评",IF(I27&gt;=7,"超7小时未参评",IF(I27&gt;=8,"超时未参评","")))</f>
        <v/>
      </c>
      <c r="M27" t="inlineStr"/>
    </row>
    <row r="28" ht="51" customHeight="1" s="1">
      <c r="A28" t="inlineStr">
        <is>
          <t>13531563895</t>
        </is>
      </c>
      <c r="B28" s="53" t="n">
        <v>46233.46792824074</v>
      </c>
      <c r="C28" t="inlineStr">
        <is>
          <t>韩江新城工作站</t>
        </is>
      </c>
      <c r="D28" t="inlineStr">
        <is>
          <t>邱培烁</t>
        </is>
      </c>
      <c r="E28" t="inlineStr">
        <is>
          <t>林思捷</t>
        </is>
      </c>
      <c r="G28" t="inlineStr">
        <is>
          <t>超时</t>
        </is>
      </c>
      <c r="H28" t="inlineStr">
        <is>
          <t>是</t>
        </is>
      </c>
      <c r="I28" s="54">
        <f>(NOW()-J28)*24</f>
        <v/>
      </c>
      <c r="J28" s="53" t="n">
        <v>46233.55126157407</v>
      </c>
      <c r="K28" s="53" t="n">
        <v>46233.88459490741</v>
      </c>
      <c r="L28">
        <f>IF(AND(F28&lt;&gt;"已参评好",I28&gt;=5),"超5小时未参评",IF(I28&gt;=7,"超7小时未参评",IF(I28&gt;=8,"超时未参评","")))</f>
        <v/>
      </c>
      <c r="M28" t="inlineStr"/>
    </row>
    <row r="29" ht="51" customHeight="1" s="1">
      <c r="A29" t="inlineStr">
        <is>
          <t>15916495336</t>
        </is>
      </c>
      <c r="B29" s="53" t="n">
        <v>46233.50927083333</v>
      </c>
      <c r="C29" t="inlineStr">
        <is>
          <t>饶平西片工作站</t>
        </is>
      </c>
      <c r="D29" t="inlineStr">
        <is>
          <t>吴泽镐</t>
        </is>
      </c>
      <c r="E29" t="inlineStr">
        <is>
          <t>黄日浩</t>
        </is>
      </c>
      <c r="F29" t="inlineStr">
        <is>
          <t>已参评好</t>
        </is>
      </c>
      <c r="G29" t="inlineStr">
        <is>
          <t>超时</t>
        </is>
      </c>
      <c r="H29" t="inlineStr">
        <is>
          <t>是</t>
        </is>
      </c>
      <c r="I29" s="54">
        <f>(NOW()-J29)*24</f>
        <v/>
      </c>
      <c r="J29" s="53" t="n">
        <v>46233.59260416667</v>
      </c>
      <c r="K29" s="53" t="n">
        <v>46233.9259375</v>
      </c>
      <c r="L29">
        <f>IF(AND(F29&lt;&gt;"已参评好",I29&gt;=5),"超5小时未参评",IF(I29&gt;=7,"超7小时未参评",IF(I29&gt;=8,"超时未参评","")))</f>
        <v/>
      </c>
      <c r="M29" t="inlineStr">
        <is>
          <t>已参评</t>
        </is>
      </c>
    </row>
    <row r="30" ht="51" customHeight="1" s="1">
      <c r="A30" t="inlineStr">
        <is>
          <t>15913060072</t>
        </is>
      </c>
      <c r="B30" s="53" t="n">
        <v>46233.52762731481</v>
      </c>
      <c r="C30" t="inlineStr">
        <is>
          <t>市区城北工作站</t>
        </is>
      </c>
      <c r="D30" t="inlineStr">
        <is>
          <t>陆锐荣</t>
        </is>
      </c>
      <c r="E30" t="inlineStr">
        <is>
          <t>王锐嘉</t>
        </is>
      </c>
      <c r="G30" t="inlineStr">
        <is>
          <t>超时</t>
        </is>
      </c>
      <c r="H30" t="inlineStr">
        <is>
          <t>是</t>
        </is>
      </c>
      <c r="I30" s="54">
        <f>(NOW()-J30)*24</f>
        <v/>
      </c>
      <c r="J30" s="53" t="n">
        <v>46233.61096064815</v>
      </c>
      <c r="K30" s="53" t="n">
        <v>46233.94429398148</v>
      </c>
      <c r="L30">
        <f>IF(AND(F30&lt;&gt;"已参评好",I30&gt;=5),"超5小时未参评",IF(I30&gt;=7,"超7小时未参评",IF(I30&gt;=8,"超时未参评","")))</f>
        <v/>
      </c>
      <c r="M30" t="inlineStr"/>
    </row>
    <row r="31" ht="51" customHeight="1" s="1">
      <c r="A31" t="inlineStr">
        <is>
          <t>13534634161</t>
        </is>
      </c>
      <c r="B31" s="53" t="n">
        <v>46233.48827546297</v>
      </c>
      <c r="C31" t="inlineStr">
        <is>
          <t>凤塘镇区工作站</t>
        </is>
      </c>
      <c r="D31" t="inlineStr">
        <is>
          <t>曾声锦</t>
        </is>
      </c>
      <c r="E31" t="inlineStr">
        <is>
          <t>张泽杰</t>
        </is>
      </c>
      <c r="F31" t="inlineStr">
        <is>
          <t>已参评好</t>
        </is>
      </c>
      <c r="G31" t="inlineStr">
        <is>
          <t>超时</t>
        </is>
      </c>
      <c r="H31" t="inlineStr">
        <is>
          <t>是</t>
        </is>
      </c>
      <c r="I31" s="54">
        <f>(NOW()-J31)*24</f>
        <v/>
      </c>
      <c r="J31" s="53" t="n">
        <v>46233.57160879629</v>
      </c>
      <c r="K31" s="53" t="n">
        <v>46233.90494212963</v>
      </c>
      <c r="L31">
        <f>IF(AND(F31&lt;&gt;"已参评好",I31&gt;=5),"超5小时未参评",IF(I31&gt;=7,"超7小时未参评",IF(I31&gt;=8,"超时未参评","")))</f>
        <v/>
      </c>
      <c r="M31" t="inlineStr">
        <is>
          <t>已参评</t>
        </is>
      </c>
    </row>
    <row r="32" ht="51" customHeight="1" s="1">
      <c r="A32" t="inlineStr">
        <is>
          <t>15976583101</t>
        </is>
      </c>
      <c r="B32" s="53" t="n">
        <v>46233.61613425926</v>
      </c>
      <c r="C32" t="inlineStr">
        <is>
          <t>磷官铁工作站</t>
        </is>
      </c>
      <c r="D32" t="inlineStr">
        <is>
          <t>吴坊</t>
        </is>
      </c>
      <c r="E32" t="inlineStr">
        <is>
          <t>方锐伟</t>
        </is>
      </c>
      <c r="G32" t="inlineStr">
        <is>
          <t>未超8小时</t>
        </is>
      </c>
      <c r="H32" t="inlineStr">
        <is>
          <t>是</t>
        </is>
      </c>
      <c r="I32" s="54">
        <f>(NOW()-J32)*24</f>
        <v/>
      </c>
      <c r="J32" s="53" t="n">
        <v>46233.6994675926</v>
      </c>
      <c r="K32" s="53" t="n">
        <v>46234.03280092592</v>
      </c>
      <c r="L32">
        <f>IF(AND(F32&lt;&gt;"已参评好",I32&gt;=5),"超5小时未参评",IF(I32&gt;=7,"超7小时未参评",IF(I32&gt;=8,"超时未参评","")))</f>
        <v/>
      </c>
      <c r="M32" t="inlineStr"/>
    </row>
    <row r="33" ht="51" customHeight="1" s="1">
      <c r="A33" t="inlineStr">
        <is>
          <t>13426923624</t>
        </is>
      </c>
      <c r="B33" s="53" t="n">
        <v>46233.45245370371</v>
      </c>
      <c r="C33" t="inlineStr">
        <is>
          <t>潮安城区工作站</t>
        </is>
      </c>
      <c r="D33" t="inlineStr">
        <is>
          <t>吴家鸣</t>
        </is>
      </c>
      <c r="E33" t="inlineStr">
        <is>
          <t>庄树贤</t>
        </is>
      </c>
      <c r="G33" t="inlineStr">
        <is>
          <t>超时</t>
        </is>
      </c>
      <c r="H33" t="inlineStr">
        <is>
          <t>是</t>
        </is>
      </c>
      <c r="I33" s="54">
        <f>(NOW()-J33)*24</f>
        <v/>
      </c>
      <c r="J33" s="53" t="n">
        <v>46233.53578703704</v>
      </c>
      <c r="K33" s="53" t="n">
        <v>46233.86912037037</v>
      </c>
      <c r="L33">
        <f>IF(AND(F33&lt;&gt;"已参评好",I33&gt;=5),"超5小时未参评",IF(I33&gt;=7,"超7小时未参评",IF(I33&gt;=8,"超时未参评","")))</f>
        <v/>
      </c>
      <c r="M33" t="inlineStr"/>
    </row>
    <row r="34" ht="51" customHeight="1" s="1">
      <c r="A34" t="inlineStr">
        <is>
          <t>15907686395</t>
        </is>
      </c>
      <c r="B34" s="53" t="n">
        <v>46233.52012731481</v>
      </c>
      <c r="C34" t="inlineStr">
        <is>
          <t>市区城北工作站</t>
        </is>
      </c>
      <c r="D34" t="inlineStr">
        <is>
          <t>陆锐荣</t>
        </is>
      </c>
      <c r="E34" t="inlineStr">
        <is>
          <t>周君山</t>
        </is>
      </c>
      <c r="G34" t="inlineStr">
        <is>
          <t>超时</t>
        </is>
      </c>
      <c r="H34" t="inlineStr">
        <is>
          <t>是</t>
        </is>
      </c>
      <c r="I34" s="54">
        <f>(NOW()-J34)*24</f>
        <v/>
      </c>
      <c r="J34" s="53" t="n">
        <v>46233.60346064815</v>
      </c>
      <c r="K34" s="53" t="n">
        <v>46233.93679398148</v>
      </c>
      <c r="L34">
        <f>IF(AND(F34&lt;&gt;"已参评好",I34&gt;=5),"超5小时未参评",IF(I34&gt;=7,"超7小时未参评",IF(I34&gt;=8,"超时未参评","")))</f>
        <v/>
      </c>
      <c r="M34" t="inlineStr"/>
    </row>
    <row r="35" ht="51" customHeight="1" s="1">
      <c r="A35" t="inlineStr">
        <is>
          <t>15992371692</t>
        </is>
      </c>
      <c r="B35" s="53" t="n">
        <v>46233.5065625</v>
      </c>
      <c r="C35" t="inlineStr">
        <is>
          <t>市区城北工作站</t>
        </is>
      </c>
      <c r="D35" t="inlineStr">
        <is>
          <t>陆锐荣</t>
        </is>
      </c>
      <c r="E35" t="inlineStr">
        <is>
          <t>陈卓俊</t>
        </is>
      </c>
      <c r="G35" t="inlineStr">
        <is>
          <t>超时</t>
        </is>
      </c>
      <c r="H35" t="inlineStr">
        <is>
          <t>是</t>
        </is>
      </c>
      <c r="I35" s="54">
        <f>(NOW()-J35)*24</f>
        <v/>
      </c>
      <c r="J35" s="53" t="n">
        <v>46233.58989583333</v>
      </c>
      <c r="K35" s="53" t="n">
        <v>46233.92322916666</v>
      </c>
      <c r="L35">
        <f>IF(AND(F35&lt;&gt;"已参评好",I35&gt;=5),"超5小时未参评",IF(I35&gt;=7,"超7小时未参评",IF(I35&gt;=8,"超时未参评","")))</f>
        <v/>
      </c>
      <c r="M35" t="inlineStr"/>
    </row>
    <row r="36" ht="51" customHeight="1" s="1">
      <c r="A36" t="inlineStr">
        <is>
          <t>15820139228</t>
        </is>
      </c>
      <c r="B36" s="53" t="n">
        <v>46233.51672453704</v>
      </c>
      <c r="C36" t="inlineStr">
        <is>
          <t>市区城南工作站</t>
        </is>
      </c>
      <c r="D36" t="inlineStr">
        <is>
          <t>陈理智</t>
        </is>
      </c>
      <c r="E36" t="inlineStr">
        <is>
          <t>陈诗俊</t>
        </is>
      </c>
      <c r="G36" t="inlineStr">
        <is>
          <t>超时</t>
        </is>
      </c>
      <c r="H36" t="inlineStr">
        <is>
          <t>是</t>
        </is>
      </c>
      <c r="I36" s="54">
        <f>(NOW()-J36)*24</f>
        <v/>
      </c>
      <c r="J36" s="53" t="n">
        <v>46233.60005787037</v>
      </c>
      <c r="K36" s="53" t="n">
        <v>46233.9333912037</v>
      </c>
      <c r="L36">
        <f>IF(AND(F36&lt;&gt;"已参评好",I36&gt;=5),"超5小时未参评",IF(I36&gt;=7,"超7小时未参评",IF(I36&gt;=8,"超时未参评","")))</f>
        <v/>
      </c>
      <c r="M36" t="inlineStr"/>
    </row>
    <row r="37" ht="51" customHeight="1" s="1">
      <c r="A37" t="inlineStr">
        <is>
          <t>13509895833</t>
        </is>
      </c>
      <c r="B37" s="53" t="n">
        <v>46233.4780787037</v>
      </c>
      <c r="E37" t="inlineStr">
        <is>
          <t>蔡梓康</t>
        </is>
      </c>
      <c r="G37" t="inlineStr">
        <is>
          <t>超时</t>
        </is>
      </c>
      <c r="H37" t="inlineStr">
        <is>
          <t>是</t>
        </is>
      </c>
      <c r="I37" s="54">
        <f>(NOW()-J37)*24</f>
        <v/>
      </c>
      <c r="J37" s="53" t="n">
        <v>46233.56141203704</v>
      </c>
      <c r="K37" s="53" t="n">
        <v>46233.89474537037</v>
      </c>
      <c r="L37">
        <f>IF(AND(F37&lt;&gt;"已参评好",I37&gt;=5),"超5小时未参评",IF(I37&gt;=7,"超7小时未参评",IF(I37&gt;=8,"超时未参评","")))</f>
        <v/>
      </c>
      <c r="M37" t="inlineStr"/>
    </row>
    <row r="38" ht="34" customHeight="1" s="1">
      <c r="A38" t="inlineStr">
        <is>
          <t>17819291369</t>
        </is>
      </c>
      <c r="B38" s="53" t="n">
        <v>46233.52449074074</v>
      </c>
      <c r="C38" t="inlineStr">
        <is>
          <t>古巷登塘工作站</t>
        </is>
      </c>
      <c r="D38" t="inlineStr">
        <is>
          <t>陈佳雄</t>
        </is>
      </c>
      <c r="E38" t="inlineStr">
        <is>
          <t>谢志杰</t>
        </is>
      </c>
      <c r="G38" t="inlineStr">
        <is>
          <t>超时</t>
        </is>
      </c>
      <c r="H38" t="inlineStr">
        <is>
          <t>是</t>
        </is>
      </c>
      <c r="I38" s="54">
        <f>(NOW()-J38)*24</f>
        <v/>
      </c>
      <c r="J38" s="53" t="n">
        <v>46233.60782407408</v>
      </c>
      <c r="K38" s="53" t="n">
        <v>46233.9411574074</v>
      </c>
      <c r="L38">
        <f>IF(AND(F38&lt;&gt;"已参评好",I38&gt;=5),"超5小时未参评",IF(I38&gt;=7,"超7小时未参评",IF(I38&gt;=8,"超时未参评","")))</f>
        <v/>
      </c>
      <c r="M38" t="inlineStr"/>
    </row>
    <row r="39" ht="51" customHeight="1" s="1">
      <c r="A39" t="inlineStr">
        <is>
          <t>13435598984</t>
        </is>
      </c>
      <c r="B39" s="53" t="n">
        <v>46233.49140046296</v>
      </c>
      <c r="C39" t="inlineStr">
        <is>
          <t>市区城南工作站</t>
        </is>
      </c>
      <c r="D39" t="inlineStr">
        <is>
          <t>陈理智</t>
        </is>
      </c>
      <c r="E39" t="inlineStr">
        <is>
          <t>黄钿</t>
        </is>
      </c>
      <c r="G39" t="inlineStr">
        <is>
          <t>超时</t>
        </is>
      </c>
      <c r="H39" t="inlineStr">
        <is>
          <t>是</t>
        </is>
      </c>
      <c r="I39" s="54">
        <f>(NOW()-J39)*24</f>
        <v/>
      </c>
      <c r="J39" s="53" t="n">
        <v>46233.5747337963</v>
      </c>
      <c r="K39" s="53" t="n">
        <v>46233.90806712963</v>
      </c>
      <c r="L39">
        <f>IF(AND(F39&lt;&gt;"已参评好",I39&gt;=5),"超5小时未参评",IF(I39&gt;=7,"超7小时未参评",IF(I39&gt;=8,"超时未参评","")))</f>
        <v/>
      </c>
      <c r="M39" t="inlineStr"/>
    </row>
    <row r="40">
      <c r="A40" t="inlineStr">
        <is>
          <t>13421060141</t>
        </is>
      </c>
      <c r="B40" s="53" t="n">
        <v>46233.58131944444</v>
      </c>
      <c r="C40" t="inlineStr">
        <is>
          <t>市区城北工作站</t>
        </is>
      </c>
      <c r="D40" t="inlineStr">
        <is>
          <t>陆锐荣</t>
        </is>
      </c>
      <c r="E40" t="inlineStr">
        <is>
          <t>许湘木</t>
        </is>
      </c>
      <c r="G40" t="inlineStr">
        <is>
          <t>超时</t>
        </is>
      </c>
      <c r="H40" t="inlineStr">
        <is>
          <t>是</t>
        </is>
      </c>
      <c r="I40" s="54">
        <f>(NOW()-J40)*24</f>
        <v/>
      </c>
      <c r="J40" s="53" t="n">
        <v>46233.66465277778</v>
      </c>
      <c r="K40" s="53" t="n">
        <v>46233.99798611111</v>
      </c>
      <c r="L40">
        <f>IF(AND(F40&lt;&gt;"已参评好",I40&gt;=5),"超5小时未参评",IF(I40&gt;=7,"超7小时未参评",IF(I40&gt;=8,"超时未参评","")))</f>
        <v/>
      </c>
      <c r="M40" t="inlineStr"/>
    </row>
    <row r="41">
      <c r="A41" t="inlineStr">
        <is>
          <t>13433748369</t>
        </is>
      </c>
      <c r="B41" s="53" t="n">
        <v>46233.51287037037</v>
      </c>
      <c r="C41" t="inlineStr">
        <is>
          <t>磷官铁工作站</t>
        </is>
      </c>
      <c r="D41" t="inlineStr">
        <is>
          <t>吴坊</t>
        </is>
      </c>
      <c r="E41" t="inlineStr">
        <is>
          <t>刘广锋</t>
        </is>
      </c>
      <c r="G41" t="inlineStr">
        <is>
          <t>超时</t>
        </is>
      </c>
      <c r="H41" t="inlineStr">
        <is>
          <t>是</t>
        </is>
      </c>
      <c r="I41" s="54">
        <f>(NOW()-J41)*24</f>
        <v/>
      </c>
      <c r="J41" s="53" t="n">
        <v>46233.5962037037</v>
      </c>
      <c r="K41" s="53" t="n">
        <v>46233.92953703704</v>
      </c>
      <c r="L41">
        <f>IF(AND(F41&lt;&gt;"已参评好",I41&gt;=5),"超5小时未参评",IF(I41&gt;=7,"超7小时未参评",IF(I41&gt;=8,"超时未参评","")))</f>
        <v/>
      </c>
      <c r="M41" t="inlineStr"/>
    </row>
    <row r="42">
      <c r="A42" t="inlineStr">
        <is>
          <t>15913044442</t>
        </is>
      </c>
      <c r="B42" s="53" t="n">
        <v>46233.54521990741</v>
      </c>
      <c r="C42" t="inlineStr">
        <is>
          <t>市区城南工作站</t>
        </is>
      </c>
      <c r="D42" t="inlineStr">
        <is>
          <t>陈理智</t>
        </is>
      </c>
      <c r="E42" t="inlineStr">
        <is>
          <t>陈诗俊</t>
        </is>
      </c>
      <c r="G42" t="inlineStr">
        <is>
          <t>超时</t>
        </is>
      </c>
      <c r="H42" t="inlineStr">
        <is>
          <t>是</t>
        </is>
      </c>
      <c r="I42" s="54">
        <f>(NOW()-J42)*24</f>
        <v/>
      </c>
      <c r="J42" s="53" t="n">
        <v>46233.62855324074</v>
      </c>
      <c r="K42" s="53" t="n">
        <v>46233.96188657408</v>
      </c>
      <c r="L42">
        <f>IF(AND(F42&lt;&gt;"已参评好",I42&gt;=5),"超5小时未参评",IF(I42&gt;=7,"超7小时未参评",IF(I42&gt;=8,"超时未参评","")))</f>
        <v/>
      </c>
      <c r="M42" t="inlineStr"/>
    </row>
    <row r="43">
      <c r="A43" t="inlineStr">
        <is>
          <t>13828373888</t>
        </is>
      </c>
      <c r="B43" s="53" t="n">
        <v>46233.51998842593</v>
      </c>
      <c r="C43" t="inlineStr">
        <is>
          <t>潮安城区工作站</t>
        </is>
      </c>
      <c r="D43" t="inlineStr">
        <is>
          <t>吴家鸣</t>
        </is>
      </c>
      <c r="E43" t="inlineStr">
        <is>
          <t>曾喜标</t>
        </is>
      </c>
      <c r="G43" t="inlineStr">
        <is>
          <t>超时</t>
        </is>
      </c>
      <c r="H43" t="inlineStr">
        <is>
          <t>是</t>
        </is>
      </c>
      <c r="I43" s="54">
        <f>(NOW()-J43)*24</f>
        <v/>
      </c>
      <c r="J43" s="53" t="n">
        <v>46233.60332175926</v>
      </c>
      <c r="K43" s="53" t="n">
        <v>46233.93665509259</v>
      </c>
      <c r="L43">
        <f>IF(AND(F43&lt;&gt;"已参评好",I43&gt;=5),"超5小时未参评",IF(I43&gt;=7,"超7小时未参评",IF(I43&gt;=8,"超时未参评","")))</f>
        <v/>
      </c>
      <c r="M43" t="inlineStr"/>
    </row>
    <row r="44">
      <c r="A44" t="inlineStr">
        <is>
          <t>13435555415</t>
        </is>
      </c>
      <c r="B44" s="53" t="n">
        <v>46233.48929398148</v>
      </c>
      <c r="C44" t="inlineStr">
        <is>
          <t>饶平城区工作站</t>
        </is>
      </c>
      <c r="D44" t="inlineStr">
        <is>
          <t>陈泽鹏</t>
        </is>
      </c>
      <c r="E44" t="inlineStr">
        <is>
          <t>吴镇周</t>
        </is>
      </c>
      <c r="F44" t="inlineStr">
        <is>
          <t>未参评好</t>
        </is>
      </c>
      <c r="G44" t="inlineStr">
        <is>
          <t>超时</t>
        </is>
      </c>
      <c r="H44" t="inlineStr">
        <is>
          <t>是</t>
        </is>
      </c>
      <c r="I44" s="54">
        <f>(NOW()-J44)*24</f>
        <v/>
      </c>
      <c r="J44" s="53" t="n">
        <v>46233.57262731482</v>
      </c>
      <c r="K44" s="53" t="n">
        <v>46233.90596064815</v>
      </c>
      <c r="L44">
        <f>IF(AND(F44&lt;&gt;"已参评好",I44&gt;=5),"超5小时未参评",IF(I44&gt;=7,"超7小时未参评",IF(I44&gt;=8,"超时未参评","")))</f>
        <v/>
      </c>
      <c r="M44" t="inlineStr">
        <is>
          <t>未收到信息</t>
        </is>
      </c>
    </row>
    <row r="45">
      <c r="A45" t="inlineStr">
        <is>
          <t>17725893234</t>
        </is>
      </c>
      <c r="B45" s="53" t="n">
        <v>46233.52045138889</v>
      </c>
      <c r="C45" t="inlineStr">
        <is>
          <t>潮安城区工作站</t>
        </is>
      </c>
      <c r="D45" t="inlineStr">
        <is>
          <t>吴家鸣</t>
        </is>
      </c>
      <c r="E45" t="inlineStr">
        <is>
          <t>曾喜标</t>
        </is>
      </c>
      <c r="G45" t="inlineStr">
        <is>
          <t>超时</t>
        </is>
      </c>
      <c r="H45" t="inlineStr">
        <is>
          <t>是</t>
        </is>
      </c>
      <c r="I45" s="54">
        <f>(NOW()-J45)*24</f>
        <v/>
      </c>
      <c r="J45" s="53" t="n">
        <v>46233.60378472223</v>
      </c>
      <c r="K45" s="53" t="n">
        <v>46233.93711805555</v>
      </c>
      <c r="L45">
        <f>IF(AND(F45&lt;&gt;"已参评好",I45&gt;=5),"超5小时未参评",IF(I45&gt;=7,"超7小时未参评",IF(I45&gt;=8,"超时未参评","")))</f>
        <v/>
      </c>
      <c r="M45" t="inlineStr"/>
    </row>
    <row r="46">
      <c r="A46" t="inlineStr">
        <is>
          <t>15994987776</t>
        </is>
      </c>
      <c r="B46" s="53" t="n">
        <v>46233.56998842592</v>
      </c>
      <c r="C46" t="inlineStr">
        <is>
          <t>潮安城区工作站</t>
        </is>
      </c>
      <c r="E46" t="inlineStr">
        <is>
          <t>王伟斌</t>
        </is>
      </c>
      <c r="G46" t="inlineStr">
        <is>
          <t>超时</t>
        </is>
      </c>
      <c r="H46" t="inlineStr">
        <is>
          <t>是</t>
        </is>
      </c>
      <c r="I46" s="54">
        <f>(NOW()-J46)*24</f>
        <v/>
      </c>
      <c r="J46" s="53" t="n">
        <v>46233.65332175926</v>
      </c>
      <c r="K46" s="53" t="n">
        <v>46233.98665509259</v>
      </c>
      <c r="L46">
        <f>IF(AND(F46&lt;&gt;"已参评好",I46&gt;=5),"超5小时未参评",IF(I46&gt;=7,"超7小时未参评",IF(I46&gt;=8,"超时未参评","")))</f>
        <v/>
      </c>
      <c r="M46" t="inlineStr"/>
    </row>
    <row r="47">
      <c r="A47" t="inlineStr">
        <is>
          <t>13433705222</t>
        </is>
      </c>
      <c r="B47" s="53" t="n">
        <v>46233.52657407407</v>
      </c>
      <c r="C47" t="inlineStr">
        <is>
          <t>饶平城区工作站</t>
        </is>
      </c>
      <c r="D47" t="inlineStr">
        <is>
          <t>陈泽鹏</t>
        </is>
      </c>
      <c r="E47" t="inlineStr">
        <is>
          <t>余泽彬</t>
        </is>
      </c>
      <c r="F47" t="inlineStr">
        <is>
          <t>未参评好</t>
        </is>
      </c>
      <c r="G47" t="inlineStr">
        <is>
          <t>超时</t>
        </is>
      </c>
      <c r="H47" t="inlineStr">
        <is>
          <t>是</t>
        </is>
      </c>
      <c r="I47" s="54">
        <f>(NOW()-J47)*24</f>
        <v/>
      </c>
      <c r="J47" s="53" t="n">
        <v>46233.60990740741</v>
      </c>
      <c r="K47" s="53" t="n">
        <v>46233.94324074074</v>
      </c>
      <c r="L47">
        <f>IF(AND(F47&lt;&gt;"已参评好",I47&gt;=5),"超5小时未参评",IF(I47&gt;=7,"超7小时未参评",IF(I47&gt;=8,"超时未参评","")))</f>
        <v/>
      </c>
      <c r="M47" t="inlineStr">
        <is>
          <t>未收到信息</t>
        </is>
      </c>
    </row>
    <row r="48">
      <c r="A48" t="inlineStr">
        <is>
          <t>15219879920</t>
        </is>
      </c>
      <c r="B48" s="53" t="n">
        <v>46233.50383101852</v>
      </c>
      <c r="C48" t="inlineStr">
        <is>
          <t>彩塘东凤工作站</t>
        </is>
      </c>
      <c r="D48" t="inlineStr">
        <is>
          <t>丁锐涛</t>
        </is>
      </c>
      <c r="E48" t="inlineStr">
        <is>
          <t>王锋</t>
        </is>
      </c>
      <c r="F48" t="inlineStr">
        <is>
          <t>未参评好</t>
        </is>
      </c>
      <c r="G48" t="inlineStr">
        <is>
          <t>超时</t>
        </is>
      </c>
      <c r="H48" t="inlineStr">
        <is>
          <t>是</t>
        </is>
      </c>
      <c r="I48" s="54">
        <f>(NOW()-J48)*24</f>
        <v/>
      </c>
      <c r="J48" s="53" t="n">
        <v>46233.58716435185</v>
      </c>
      <c r="K48" s="53" t="n">
        <v>46233.92049768518</v>
      </c>
      <c r="L48">
        <f>IF(AND(F48&lt;&gt;"已参评好",I48&gt;=5),"超5小时未参评",IF(I48&gt;=7,"超7小时未参评",IF(I48&gt;=8,"超时未参评","")))</f>
        <v/>
      </c>
      <c r="M48" t="inlineStr">
        <is>
          <t>拉黑了</t>
        </is>
      </c>
    </row>
    <row r="49">
      <c r="A49" t="inlineStr">
        <is>
          <t>13534649484</t>
        </is>
      </c>
      <c r="B49" s="53" t="n">
        <v>46233.49909722222</v>
      </c>
      <c r="C49" t="inlineStr">
        <is>
          <t>饶平北片工作站</t>
        </is>
      </c>
      <c r="D49" t="inlineStr">
        <is>
          <t>詹进链</t>
        </is>
      </c>
      <c r="E49" t="inlineStr">
        <is>
          <t>詹欣锌</t>
        </is>
      </c>
      <c r="G49" t="inlineStr">
        <is>
          <t>超时</t>
        </is>
      </c>
      <c r="H49" t="inlineStr">
        <is>
          <t>是</t>
        </is>
      </c>
      <c r="I49" s="54">
        <f>(NOW()-J49)*24</f>
        <v/>
      </c>
      <c r="J49" s="53" t="n">
        <v>46233.58243055556</v>
      </c>
      <c r="K49" s="53" t="n">
        <v>46233.91576388889</v>
      </c>
      <c r="L49">
        <f>IF(AND(F49&lt;&gt;"已参评好",I49&gt;=5),"超5小时未参评",IF(I49&gt;=7,"超7小时未参评",IF(I49&gt;=8,"超时未参评","")))</f>
        <v/>
      </c>
      <c r="M49" t="inlineStr"/>
    </row>
    <row r="50">
      <c r="A50" t="inlineStr">
        <is>
          <t>13670777445</t>
        </is>
      </c>
      <c r="B50" s="53" t="n">
        <v>46233.44527777778</v>
      </c>
      <c r="C50" t="inlineStr">
        <is>
          <t>江东龙湖工作站</t>
        </is>
      </c>
      <c r="D50" t="inlineStr">
        <is>
          <t>郑州杰</t>
        </is>
      </c>
      <c r="E50" t="inlineStr">
        <is>
          <t>谢泽华</t>
        </is>
      </c>
      <c r="G50" t="inlineStr">
        <is>
          <t>超时</t>
        </is>
      </c>
      <c r="H50" t="inlineStr">
        <is>
          <t>是</t>
        </is>
      </c>
      <c r="I50" s="54">
        <f>(NOW()-J50)*24</f>
        <v/>
      </c>
      <c r="J50" s="53" t="n">
        <v>46233.52861111111</v>
      </c>
      <c r="K50" s="53" t="n">
        <v>46233.86194444444</v>
      </c>
      <c r="L50">
        <f>IF(AND(F50&lt;&gt;"已参评好",I50&gt;=5),"超5小时未参评",IF(I50&gt;=7,"超7小时未参评",IF(I50&gt;=8,"超时未参评","")))</f>
        <v/>
      </c>
      <c r="M50" t="inlineStr"/>
    </row>
    <row r="51">
      <c r="A51" t="inlineStr">
        <is>
          <t>36530074161</t>
        </is>
      </c>
      <c r="B51" s="53" t="n">
        <v>46233.50792824074</v>
      </c>
      <c r="C51" t="inlineStr">
        <is>
          <t>高铁三镇工作站</t>
        </is>
      </c>
      <c r="D51" t="inlineStr">
        <is>
          <t>洪名鑫</t>
        </is>
      </c>
      <c r="E51" t="inlineStr">
        <is>
          <t>林彬举</t>
        </is>
      </c>
      <c r="F51" t="inlineStr">
        <is>
          <t>未参评好</t>
        </is>
      </c>
      <c r="G51" t="inlineStr">
        <is>
          <t>超时</t>
        </is>
      </c>
      <c r="H51" t="inlineStr">
        <is>
          <t>是</t>
        </is>
      </c>
      <c r="I51" s="54">
        <f>(NOW()-J51)*24</f>
        <v/>
      </c>
      <c r="J51" s="53" t="n">
        <v>46233.59126157407</v>
      </c>
      <c r="K51" s="53" t="n">
        <v>46233.92459490741</v>
      </c>
      <c r="L51">
        <f>IF(AND(F51&lt;&gt;"已参评好",I51&gt;=5),"超5小时未参评",IF(I51&gt;=7,"超7小时未参评",IF(I51&gt;=8,"超时未参评","")))</f>
        <v/>
      </c>
      <c r="M51" t="inlineStr">
        <is>
          <t>新装用户用外地手机报装，无法参评，也不清楚是谁的</t>
        </is>
      </c>
    </row>
    <row r="52">
      <c r="A52" t="inlineStr">
        <is>
          <t>17707685554</t>
        </is>
      </c>
      <c r="B52" s="53" t="n">
        <v>46233.51815972223</v>
      </c>
      <c r="C52" t="inlineStr">
        <is>
          <t>北部四镇工作站</t>
        </is>
      </c>
      <c r="D52" t="inlineStr">
        <is>
          <t>黄再明</t>
        </is>
      </c>
      <c r="E52" t="inlineStr">
        <is>
          <t>陈馥旭</t>
        </is>
      </c>
      <c r="G52" t="inlineStr">
        <is>
          <t>超时</t>
        </is>
      </c>
      <c r="H52" t="inlineStr">
        <is>
          <t>是</t>
        </is>
      </c>
      <c r="I52" s="54">
        <f>(NOW()-J52)*24</f>
        <v/>
      </c>
      <c r="J52" s="53" t="n">
        <v>46233.60149305555</v>
      </c>
      <c r="K52" s="53" t="n">
        <v>46233.93482638889</v>
      </c>
      <c r="L52">
        <f>IF(AND(F52&lt;&gt;"已参评好",I52&gt;=5),"超5小时未参评",IF(I52&gt;=7,"超7小时未参评",IF(I52&gt;=8,"超时未参评","")))</f>
        <v/>
      </c>
      <c r="M52" t="inlineStr"/>
    </row>
    <row r="53">
      <c r="A53" t="inlineStr">
        <is>
          <t>15816146610</t>
        </is>
      </c>
      <c r="B53" s="53" t="n">
        <v>46233.6121412037</v>
      </c>
      <c r="C53" t="inlineStr">
        <is>
          <t>潮安城区工作站</t>
        </is>
      </c>
      <c r="D53" t="inlineStr">
        <is>
          <t>吴家鸣</t>
        </is>
      </c>
      <c r="E53" t="inlineStr">
        <is>
          <t>许美庆</t>
        </is>
      </c>
      <c r="G53" t="inlineStr">
        <is>
          <t>超时</t>
        </is>
      </c>
      <c r="H53" t="inlineStr">
        <is>
          <t>是</t>
        </is>
      </c>
      <c r="I53" s="54">
        <f>(NOW()-J53)*24</f>
        <v/>
      </c>
      <c r="J53" s="53" t="n">
        <v>46233.69547453704</v>
      </c>
      <c r="K53" s="53" t="n">
        <v>46234.02880787037</v>
      </c>
      <c r="L53">
        <f>IF(AND(F53&lt;&gt;"已参评好",I53&gt;=5),"超5小时未参评",IF(I53&gt;=7,"超7小时未参评",IF(I53&gt;=8,"超时未参评","")))</f>
        <v/>
      </c>
      <c r="M53" t="inlineStr"/>
    </row>
    <row r="54">
      <c r="A54" t="inlineStr">
        <is>
          <t>13715848598</t>
        </is>
      </c>
      <c r="B54" s="53" t="n">
        <v>46233.44221064815</v>
      </c>
      <c r="C54" t="inlineStr">
        <is>
          <t>瓷都枫溪工作站</t>
        </is>
      </c>
      <c r="D54" t="inlineStr">
        <is>
          <t>许守锦</t>
        </is>
      </c>
      <c r="E54" t="inlineStr">
        <is>
          <t>周湘禹</t>
        </is>
      </c>
      <c r="G54" t="inlineStr">
        <is>
          <t>超时</t>
        </is>
      </c>
      <c r="H54" t="inlineStr">
        <is>
          <t>是</t>
        </is>
      </c>
      <c r="I54" s="54">
        <f>(NOW()-J54)*24</f>
        <v/>
      </c>
      <c r="J54" s="53" t="n">
        <v>46233.52554398148</v>
      </c>
      <c r="K54" s="53" t="n">
        <v>46233.85887731481</v>
      </c>
      <c r="L54">
        <f>IF(AND(F54&lt;&gt;"已参评好",I54&gt;=5),"超5小时未参评",IF(I54&gt;=7,"超7小时未参评",IF(I54&gt;=8,"超时未参评","")))</f>
        <v/>
      </c>
      <c r="M54" t="inlineStr"/>
    </row>
    <row r="55">
      <c r="A55" t="inlineStr">
        <is>
          <t>17722215210</t>
        </is>
      </c>
      <c r="B55" s="53" t="n">
        <v>46233.5246412037</v>
      </c>
      <c r="C55" t="inlineStr">
        <is>
          <t>市区城北工作站</t>
        </is>
      </c>
      <c r="D55" t="inlineStr">
        <is>
          <t>陆锐荣</t>
        </is>
      </c>
      <c r="E55" t="inlineStr">
        <is>
          <t>林金旭</t>
        </is>
      </c>
      <c r="G55" t="inlineStr">
        <is>
          <t>超时</t>
        </is>
      </c>
      <c r="H55" t="inlineStr">
        <is>
          <t>是</t>
        </is>
      </c>
      <c r="I55" s="54">
        <f>(NOW()-J55)*24</f>
        <v/>
      </c>
      <c r="J55" s="53" t="n">
        <v>46233.60797453704</v>
      </c>
      <c r="K55" s="53" t="n">
        <v>46233.94130787037</v>
      </c>
      <c r="L55">
        <f>IF(AND(F55&lt;&gt;"已参评好",I55&gt;=5),"超5小时未参评",IF(I55&gt;=7,"超7小时未参评",IF(I55&gt;=8,"超时未参评","")))</f>
        <v/>
      </c>
      <c r="M55" t="inlineStr"/>
    </row>
    <row r="56">
      <c r="A56" t="inlineStr">
        <is>
          <t>15976382990</t>
        </is>
      </c>
      <c r="B56" s="53" t="n">
        <v>46233.60349537037</v>
      </c>
      <c r="C56" t="inlineStr">
        <is>
          <t>市区城南工作站</t>
        </is>
      </c>
      <c r="D56" t="inlineStr">
        <is>
          <t>许守锦</t>
        </is>
      </c>
      <c r="E56" t="inlineStr">
        <is>
          <t>谢梓湘</t>
        </is>
      </c>
      <c r="G56" t="inlineStr">
        <is>
          <t>超时</t>
        </is>
      </c>
      <c r="H56" t="inlineStr">
        <is>
          <t>是</t>
        </is>
      </c>
      <c r="I56" s="54">
        <f>(NOW()-J56)*24</f>
        <v/>
      </c>
      <c r="J56" s="53" t="n">
        <v>46233.68682870371</v>
      </c>
      <c r="K56" s="53" t="n">
        <v>46234.02016203704</v>
      </c>
      <c r="L56">
        <f>IF(AND(F56&lt;&gt;"已参评好",I56&gt;=5),"超5小时未参评",IF(I56&gt;=7,"超7小时未参评",IF(I56&gt;=8,"超时未参评","")))</f>
        <v/>
      </c>
      <c r="M56" t="inlineStr"/>
    </row>
    <row r="57">
      <c r="A57" t="inlineStr">
        <is>
          <t>13727961248</t>
        </is>
      </c>
      <c r="B57" s="53" t="n">
        <v>46233.62339120371</v>
      </c>
      <c r="C57" t="inlineStr">
        <is>
          <t>饶平城区工作站</t>
        </is>
      </c>
      <c r="D57" t="inlineStr">
        <is>
          <t>陈泽鹏</t>
        </is>
      </c>
      <c r="E57" t="inlineStr">
        <is>
          <t>郑镇和</t>
        </is>
      </c>
      <c r="F57" t="inlineStr">
        <is>
          <t>未参评好</t>
        </is>
      </c>
      <c r="G57" t="inlineStr">
        <is>
          <t>未超8小时</t>
        </is>
      </c>
      <c r="H57" t="inlineStr">
        <is>
          <t>是</t>
        </is>
      </c>
      <c r="I57" s="54">
        <f>(NOW()-J57)*24</f>
        <v/>
      </c>
      <c r="J57" s="53" t="n">
        <v>46233.70672453703</v>
      </c>
      <c r="K57" s="53" t="n">
        <v>46234.04005787037</v>
      </c>
      <c r="L57">
        <f>IF(AND(F57&lt;&gt;"已参评好",I57&gt;=5),"超5小时未参评",IF(I57&gt;=7,"超7小时未参评",IF(I57&gt;=8,"超时未参评","")))</f>
        <v/>
      </c>
      <c r="M57" t="inlineStr">
        <is>
          <t>用户不懂操作</t>
        </is>
      </c>
    </row>
    <row r="58">
      <c r="A58" t="inlineStr">
        <is>
          <t>13553723410</t>
        </is>
      </c>
      <c r="B58" s="53" t="n">
        <v>46233.58212962963</v>
      </c>
      <c r="C58" t="inlineStr">
        <is>
          <t>彩塘东凤工作站</t>
        </is>
      </c>
      <c r="D58" t="inlineStr">
        <is>
          <t>丁锐涛</t>
        </is>
      </c>
      <c r="E58" t="inlineStr">
        <is>
          <t>刘汉城</t>
        </is>
      </c>
      <c r="G58" t="inlineStr">
        <is>
          <t>超时</t>
        </is>
      </c>
      <c r="H58" t="inlineStr">
        <is>
          <t>是</t>
        </is>
      </c>
      <c r="I58" s="54">
        <f>(NOW()-J58)*24</f>
        <v/>
      </c>
      <c r="J58" s="53" t="n">
        <v>46233.66546296296</v>
      </c>
      <c r="K58" s="53" t="n">
        <v>46233.9987962963</v>
      </c>
      <c r="L58">
        <f>IF(AND(F58&lt;&gt;"已参评好",I58&gt;=5),"超5小时未参评",IF(I58&gt;=7,"超7小时未参评",IF(I58&gt;=8,"超时未参评","")))</f>
        <v/>
      </c>
      <c r="M58" t="inlineStr"/>
    </row>
    <row r="59">
      <c r="A59" t="inlineStr">
        <is>
          <t>13531506992</t>
        </is>
      </c>
      <c r="B59" s="53" t="n">
        <v>46233.45178240741</v>
      </c>
      <c r="C59" t="inlineStr">
        <is>
          <t>韩江新城工作站</t>
        </is>
      </c>
      <c r="D59" t="inlineStr">
        <is>
          <t>邱培烁</t>
        </is>
      </c>
      <c r="E59" t="inlineStr">
        <is>
          <t>曾楚湘</t>
        </is>
      </c>
      <c r="G59" t="inlineStr">
        <is>
          <t>超时</t>
        </is>
      </c>
      <c r="H59" t="inlineStr">
        <is>
          <t>是</t>
        </is>
      </c>
      <c r="I59" s="54">
        <f>(NOW()-J59)*24</f>
        <v/>
      </c>
      <c r="J59" s="53" t="n">
        <v>46233.53511574074</v>
      </c>
      <c r="K59" s="53" t="n">
        <v>46233.86844907407</v>
      </c>
      <c r="L59">
        <f>IF(AND(F59&lt;&gt;"已参评好",I59&gt;=5),"超5小时未参评",IF(I59&gt;=7,"超7小时未参评",IF(I59&gt;=8,"超时未参评","")))</f>
        <v/>
      </c>
      <c r="M59" t="inlineStr"/>
    </row>
    <row r="60">
      <c r="A60" t="inlineStr">
        <is>
          <t>13534624190</t>
        </is>
      </c>
      <c r="B60" s="53" t="n">
        <v>46233.50263888889</v>
      </c>
      <c r="C60" t="inlineStr">
        <is>
          <t>潮安城区工作站</t>
        </is>
      </c>
      <c r="D60" t="inlineStr">
        <is>
          <t>吴家鸣</t>
        </is>
      </c>
      <c r="E60" t="inlineStr">
        <is>
          <t>林洽水</t>
        </is>
      </c>
      <c r="G60" t="inlineStr">
        <is>
          <t>超时</t>
        </is>
      </c>
      <c r="H60" t="inlineStr">
        <is>
          <t>是</t>
        </is>
      </c>
      <c r="I60" s="54">
        <f>(NOW()-J60)*24</f>
        <v/>
      </c>
      <c r="J60" s="53" t="n">
        <v>46233.58597222222</v>
      </c>
      <c r="K60" s="53" t="n">
        <v>46233.91930555556</v>
      </c>
      <c r="L60">
        <f>IF(AND(F60&lt;&gt;"已参评好",I60&gt;=5),"超5小时未参评",IF(I60&gt;=7,"超7小时未参评",IF(I60&gt;=8,"超时未参评","")))</f>
        <v/>
      </c>
      <c r="M60" t="inlineStr"/>
    </row>
    <row r="61">
      <c r="A61" t="inlineStr">
        <is>
          <t>13715755355</t>
        </is>
      </c>
      <c r="B61" s="53" t="n">
        <v>46233.61188657407</v>
      </c>
      <c r="C61" t="inlineStr">
        <is>
          <t>磷官铁工作站</t>
        </is>
      </c>
      <c r="D61" t="inlineStr">
        <is>
          <t>吴坊</t>
        </is>
      </c>
      <c r="E61" t="inlineStr">
        <is>
          <t>刘继祥</t>
        </is>
      </c>
      <c r="G61" t="inlineStr">
        <is>
          <t>超时</t>
        </is>
      </c>
      <c r="H61" t="inlineStr">
        <is>
          <t>是</t>
        </is>
      </c>
      <c r="I61" s="54">
        <f>(NOW()-J61)*24</f>
        <v/>
      </c>
      <c r="J61" s="53" t="n">
        <v>46233.69521990741</v>
      </c>
      <c r="K61" s="53" t="n">
        <v>46234.02855324074</v>
      </c>
      <c r="L61">
        <f>IF(AND(F61&lt;&gt;"已参评好",I61&gt;=5),"超5小时未参评",IF(I61&gt;=7,"超7小时未参评",IF(I61&gt;=8,"超时未参评","")))</f>
        <v/>
      </c>
      <c r="M61" t="inlineStr"/>
    </row>
    <row r="62">
      <c r="A62" t="inlineStr">
        <is>
          <t>13502615412</t>
        </is>
      </c>
      <c r="B62" s="53" t="n">
        <v>46233.4811574074</v>
      </c>
      <c r="C62" t="inlineStr">
        <is>
          <t>饶平城区工作站</t>
        </is>
      </c>
      <c r="D62" t="inlineStr">
        <is>
          <t>陈泽鹏</t>
        </is>
      </c>
      <c r="E62" t="inlineStr">
        <is>
          <t>张双文</t>
        </is>
      </c>
      <c r="F62" t="inlineStr">
        <is>
          <t>未参评好</t>
        </is>
      </c>
      <c r="G62" t="inlineStr">
        <is>
          <t>超时</t>
        </is>
      </c>
      <c r="H62" t="inlineStr">
        <is>
          <t>是</t>
        </is>
      </c>
      <c r="I62" s="54">
        <f>(NOW()-J62)*24</f>
        <v/>
      </c>
      <c r="J62" s="53" t="n">
        <v>46233.56449074074</v>
      </c>
      <c r="K62" s="53" t="n">
        <v>46233.89782407408</v>
      </c>
      <c r="L62">
        <f>IF(AND(F62&lt;&gt;"已参评好",I62&gt;=5),"超5小时未参评",IF(I62&gt;=7,"超7小时未参评",IF(I62&gt;=8,"超时未参评","")))</f>
        <v/>
      </c>
      <c r="M62" t="inlineStr">
        <is>
          <t>未收到信息</t>
        </is>
      </c>
    </row>
    <row r="63">
      <c r="A63" t="inlineStr">
        <is>
          <t>13622559595</t>
        </is>
      </c>
      <c r="B63" s="53" t="n">
        <v>46233.49802083334</v>
      </c>
      <c r="C63" t="inlineStr">
        <is>
          <t>饶平西片工作站</t>
        </is>
      </c>
      <c r="D63" t="inlineStr">
        <is>
          <t>吴泽镐</t>
        </is>
      </c>
      <c r="E63" t="inlineStr">
        <is>
          <t>谢少杰</t>
        </is>
      </c>
      <c r="F63" t="inlineStr">
        <is>
          <t>未参评好</t>
        </is>
      </c>
      <c r="G63" t="inlineStr">
        <is>
          <t>超时</t>
        </is>
      </c>
      <c r="H63" t="inlineStr">
        <is>
          <t>是</t>
        </is>
      </c>
      <c r="I63" s="54">
        <f>(NOW()-J63)*24</f>
        <v/>
      </c>
      <c r="J63" s="53" t="n">
        <v>46233.58135416666</v>
      </c>
      <c r="K63" s="53" t="n">
        <v>46233.9146875</v>
      </c>
      <c r="L63">
        <f>IF(AND(F63&lt;&gt;"已参评好",I63&gt;=5),"超5小时未参评",IF(I63&gt;=7,"超7小时未参评",IF(I63&gt;=8,"超时未参评","")))</f>
        <v/>
      </c>
      <c r="M63" t="inlineStr">
        <is>
          <t>客户没收到信息</t>
        </is>
      </c>
    </row>
    <row r="64">
      <c r="A64" t="inlineStr">
        <is>
          <t>13715751742</t>
        </is>
      </c>
      <c r="B64" s="53" t="n">
        <v>46233.71857638889</v>
      </c>
      <c r="C64" t="inlineStr">
        <is>
          <t>彩塘东凤工作站</t>
        </is>
      </c>
      <c r="D64" t="inlineStr">
        <is>
          <t>丁锐涛</t>
        </is>
      </c>
      <c r="E64" t="inlineStr">
        <is>
          <t>蔡深伟</t>
        </is>
      </c>
      <c r="G64" t="inlineStr">
        <is>
          <t>未超8小时</t>
        </is>
      </c>
      <c r="H64" t="inlineStr">
        <is>
          <t>是</t>
        </is>
      </c>
      <c r="I64" s="54">
        <f>(NOW()-J64)*24</f>
        <v/>
      </c>
      <c r="J64" s="53" t="n">
        <v>46233.80190972222</v>
      </c>
      <c r="K64" s="53" t="n">
        <v>46234.13524305556</v>
      </c>
      <c r="L64">
        <f>IF(AND(F64&lt;&gt;"已参评好",I64&gt;=5),"超5小时未参评",IF(I64&gt;=7,"超7小时未参评",IF(I64&gt;=8,"超时未参评","")))</f>
        <v/>
      </c>
      <c r="M64" t="inlineStr"/>
    </row>
    <row r="65">
      <c r="A65" t="inlineStr">
        <is>
          <t>15728874161</t>
        </is>
      </c>
      <c r="B65" s="53" t="n">
        <v>46233.65028935186</v>
      </c>
      <c r="C65" t="inlineStr">
        <is>
          <t>市区城北工作站</t>
        </is>
      </c>
      <c r="D65" t="inlineStr">
        <is>
          <t>陆锐荣</t>
        </is>
      </c>
      <c r="E65" t="inlineStr">
        <is>
          <t>曹贤伟</t>
        </is>
      </c>
      <c r="G65" t="inlineStr">
        <is>
          <t>未超8小时</t>
        </is>
      </c>
      <c r="H65" t="inlineStr">
        <is>
          <t>是</t>
        </is>
      </c>
      <c r="I65" s="54">
        <f>(NOW()-J65)*24</f>
        <v/>
      </c>
      <c r="J65" s="53" t="n">
        <v>46233.73362268518</v>
      </c>
      <c r="K65" s="53" t="n">
        <v>46234.06695601852</v>
      </c>
      <c r="L65">
        <f>IF(AND(F65&lt;&gt;"已参评好",I65&gt;=5),"超5小时未参评",IF(I65&gt;=7,"超7小时未参评",IF(I65&gt;=8,"超时未参评","")))</f>
        <v/>
      </c>
      <c r="M65" t="inlineStr"/>
    </row>
    <row r="66">
      <c r="A66" t="inlineStr">
        <is>
          <t>18998735080</t>
        </is>
      </c>
      <c r="B66" s="53" t="n">
        <v>46233.68887731482</v>
      </c>
      <c r="C66" t="inlineStr">
        <is>
          <t>韩江新城工作站</t>
        </is>
      </c>
      <c r="D66" t="inlineStr">
        <is>
          <t>邱培烁</t>
        </is>
      </c>
      <c r="E66" t="inlineStr">
        <is>
          <t>曾楚湘</t>
        </is>
      </c>
      <c r="G66" t="inlineStr">
        <is>
          <t>未超8小时</t>
        </is>
      </c>
      <c r="H66" t="inlineStr">
        <is>
          <t>是</t>
        </is>
      </c>
      <c r="I66" s="54">
        <f>(NOW()-J66)*24</f>
        <v/>
      </c>
      <c r="J66" s="53" t="n">
        <v>46233.77221064815</v>
      </c>
      <c r="K66" s="53" t="n">
        <v>46234.10554398148</v>
      </c>
      <c r="L66">
        <f>IF(AND(F66&lt;&gt;"已参评好",I66&gt;=5),"超5小时未参评",IF(I66&gt;=7,"超7小时未参评",IF(I66&gt;=8,"超时未参评","")))</f>
        <v/>
      </c>
      <c r="M66" t="inlineStr"/>
    </row>
    <row r="67">
      <c r="A67" t="inlineStr">
        <is>
          <t>18023905488</t>
        </is>
      </c>
      <c r="B67" s="53" t="n">
        <v>46233.74439814815</v>
      </c>
      <c r="C67" t="inlineStr">
        <is>
          <t>潮安城区工作站</t>
        </is>
      </c>
      <c r="D67" t="inlineStr">
        <is>
          <t>吴家鸣</t>
        </is>
      </c>
      <c r="E67" t="inlineStr">
        <is>
          <t>曾喜标</t>
        </is>
      </c>
      <c r="G67" t="inlineStr">
        <is>
          <t>未超8小时</t>
        </is>
      </c>
      <c r="H67" t="inlineStr">
        <is>
          <t>是</t>
        </is>
      </c>
      <c r="I67" s="54">
        <f>(NOW()-J67)*24</f>
        <v/>
      </c>
      <c r="J67" s="53" t="n">
        <v>46233.82773148148</v>
      </c>
      <c r="K67" s="53" t="n">
        <v>46234.16106481481</v>
      </c>
      <c r="L67">
        <f>IF(AND(F67&lt;&gt;"已参评好",I67&gt;=5),"超5小时未参评",IF(I67&gt;=7,"超7小时未参评",IF(I67&gt;=8,"超时未参评","")))</f>
        <v/>
      </c>
      <c r="M67" t="inlineStr"/>
    </row>
    <row r="68">
      <c r="A68" t="inlineStr">
        <is>
          <t>13342789988</t>
        </is>
      </c>
      <c r="B68" s="53" t="n">
        <v>46233.77841435185</v>
      </c>
      <c r="C68" t="inlineStr">
        <is>
          <t>潮安城区工作站</t>
        </is>
      </c>
      <c r="D68" t="inlineStr">
        <is>
          <t>吴家鸣</t>
        </is>
      </c>
      <c r="E68" t="inlineStr">
        <is>
          <t>曾喜标</t>
        </is>
      </c>
      <c r="G68" t="inlineStr">
        <is>
          <t>未超8小时</t>
        </is>
      </c>
      <c r="H68" t="inlineStr">
        <is>
          <t>是</t>
        </is>
      </c>
      <c r="I68" s="54">
        <f>(NOW()-J68)*24</f>
        <v/>
      </c>
      <c r="J68" s="53" t="n">
        <v>46233.86174768519</v>
      </c>
      <c r="K68" s="53" t="n">
        <v>46234.19508101852</v>
      </c>
      <c r="L68">
        <f>IF(AND(F68&lt;&gt;"已参评好",I68&gt;=5),"超5小时未参评",IF(I68&gt;=7,"超7小时未参评",IF(I68&gt;=8,"超时未参评","")))</f>
        <v/>
      </c>
      <c r="M68" t="inlineStr"/>
    </row>
    <row r="69">
      <c r="A69" t="inlineStr">
        <is>
          <t>13829012954</t>
        </is>
      </c>
      <c r="B69" s="53" t="n">
        <v>46233.67008101852</v>
      </c>
      <c r="C69" t="inlineStr">
        <is>
          <t>高铁三镇工作站</t>
        </is>
      </c>
      <c r="D69" t="inlineStr">
        <is>
          <t>洪名鑫</t>
        </is>
      </c>
      <c r="E69" t="inlineStr">
        <is>
          <t>陈宏炀</t>
        </is>
      </c>
      <c r="G69" t="inlineStr">
        <is>
          <t>未超8小时</t>
        </is>
      </c>
      <c r="H69" t="inlineStr">
        <is>
          <t>是</t>
        </is>
      </c>
      <c r="I69" s="54">
        <f>(NOW()-J69)*24</f>
        <v/>
      </c>
      <c r="J69" s="53" t="n">
        <v>46233.75341435185</v>
      </c>
      <c r="K69" s="53" t="n">
        <v>46234.08674768519</v>
      </c>
      <c r="L69">
        <f>IF(AND(F69&lt;&gt;"已参评好",I69&gt;=5),"超5小时未参评",IF(I69&gt;=7,"超7小时未参评",IF(I69&gt;=8,"超时未参评","")))</f>
        <v/>
      </c>
      <c r="M69" t="inlineStr"/>
    </row>
    <row r="70">
      <c r="A70" t="inlineStr">
        <is>
          <t>15913052353</t>
        </is>
      </c>
      <c r="B70" s="53" t="n">
        <v>46233.6653125</v>
      </c>
      <c r="C70" t="inlineStr">
        <is>
          <t>市区城北工作站</t>
        </is>
      </c>
      <c r="D70" t="inlineStr">
        <is>
          <t>陆锐荣</t>
        </is>
      </c>
      <c r="E70" t="inlineStr">
        <is>
          <t>陈宏章</t>
        </is>
      </c>
      <c r="G70" t="inlineStr">
        <is>
          <t>未超8小时</t>
        </is>
      </c>
      <c r="H70" t="inlineStr">
        <is>
          <t>是</t>
        </is>
      </c>
      <c r="I70" s="54">
        <f>(NOW()-J70)*24</f>
        <v/>
      </c>
      <c r="J70" s="53" t="n">
        <v>46233.74864583334</v>
      </c>
      <c r="K70" s="53" t="n">
        <v>46234.08197916667</v>
      </c>
      <c r="L70">
        <f>IF(AND(F70&lt;&gt;"已参评好",I70&gt;=5),"超5小时未参评",IF(I70&gt;=7,"超7小时未参评",IF(I70&gt;=8,"超时未参评","")))</f>
        <v/>
      </c>
      <c r="M70" t="inlineStr"/>
    </row>
    <row r="71">
      <c r="A71" t="inlineStr">
        <is>
          <t>13829009489</t>
        </is>
      </c>
      <c r="B71" s="53" t="n">
        <v>46233.6703587963</v>
      </c>
      <c r="C71" t="inlineStr">
        <is>
          <t>市区城北工作站</t>
        </is>
      </c>
      <c r="D71" t="inlineStr">
        <is>
          <t>陆锐荣</t>
        </is>
      </c>
      <c r="E71" t="inlineStr">
        <is>
          <t>陈锐</t>
        </is>
      </c>
      <c r="G71" t="inlineStr">
        <is>
          <t>未超8小时</t>
        </is>
      </c>
      <c r="H71" t="inlineStr">
        <is>
          <t>是</t>
        </is>
      </c>
      <c r="I71" s="54">
        <f>(NOW()-J71)*24</f>
        <v/>
      </c>
      <c r="J71" s="53" t="n">
        <v>46233.75369212963</v>
      </c>
      <c r="K71" s="53" t="n">
        <v>46234.08702546296</v>
      </c>
      <c r="L71">
        <f>IF(AND(F71&lt;&gt;"已参评好",I71&gt;=5),"超5小时未参评",IF(I71&gt;=7,"超7小时未参评",IF(I71&gt;=8,"超时未参评","")))</f>
        <v/>
      </c>
      <c r="M71" t="inlineStr"/>
    </row>
    <row r="72">
      <c r="A72" t="inlineStr">
        <is>
          <t>13553774501</t>
        </is>
      </c>
      <c r="B72" s="53" t="n">
        <v>46233.63479166666</v>
      </c>
      <c r="C72" t="inlineStr">
        <is>
          <t>市区城南工作站</t>
        </is>
      </c>
      <c r="D72" t="inlineStr">
        <is>
          <t>陈理智</t>
        </is>
      </c>
      <c r="E72" t="inlineStr">
        <is>
          <t>陈诗俊</t>
        </is>
      </c>
      <c r="G72" t="inlineStr">
        <is>
          <t>未超8小时</t>
        </is>
      </c>
      <c r="H72" t="inlineStr">
        <is>
          <t>是</t>
        </is>
      </c>
      <c r="I72" s="54">
        <f>(NOW()-J72)*24</f>
        <v/>
      </c>
      <c r="J72" s="53" t="n">
        <v>46233.718125</v>
      </c>
      <c r="K72" s="53" t="n">
        <v>46234.05145833334</v>
      </c>
      <c r="L72">
        <f>IF(AND(F72&lt;&gt;"已参评好",I72&gt;=5),"超5小时未参评",IF(I72&gt;=7,"超7小时未参评",IF(I72&gt;=8,"超时未参评","")))</f>
        <v/>
      </c>
      <c r="M72" t="inlineStr"/>
    </row>
    <row r="73">
      <c r="A73" t="inlineStr">
        <is>
          <t>13421061104</t>
        </is>
      </c>
      <c r="B73" s="53" t="n">
        <v>46233.69168981481</v>
      </c>
      <c r="C73" t="inlineStr">
        <is>
          <t>市区城南工作站</t>
        </is>
      </c>
      <c r="D73" t="inlineStr">
        <is>
          <t>陈理智</t>
        </is>
      </c>
      <c r="E73" t="inlineStr">
        <is>
          <t>陈诗俊</t>
        </is>
      </c>
      <c r="G73" t="inlineStr">
        <is>
          <t>未超8小时</t>
        </is>
      </c>
      <c r="H73" t="inlineStr">
        <is>
          <t>是</t>
        </is>
      </c>
      <c r="I73" s="54">
        <f>(NOW()-J73)*24</f>
        <v/>
      </c>
      <c r="J73" s="53" t="n">
        <v>46233.77502314815</v>
      </c>
      <c r="K73" s="53" t="n">
        <v>46234.10835648148</v>
      </c>
      <c r="L73">
        <f>IF(AND(F73&lt;&gt;"已参评好",I73&gt;=5),"超5小时未参评",IF(I73&gt;=7,"超7小时未参评",IF(I73&gt;=8,"超时未参评","")))</f>
        <v/>
      </c>
      <c r="M73" t="inlineStr"/>
    </row>
    <row r="74">
      <c r="A74" t="inlineStr">
        <is>
          <t>15992327347</t>
        </is>
      </c>
      <c r="B74" s="53" t="n">
        <v>46233.6922337963</v>
      </c>
      <c r="C74" t="inlineStr">
        <is>
          <t>市区城南工作站</t>
        </is>
      </c>
      <c r="D74" t="inlineStr">
        <is>
          <t>陈理智</t>
        </is>
      </c>
      <c r="E74" t="inlineStr">
        <is>
          <t>陈涛</t>
        </is>
      </c>
      <c r="G74" t="inlineStr">
        <is>
          <t>未超8小时</t>
        </is>
      </c>
      <c r="H74" t="inlineStr">
        <is>
          <t>是</t>
        </is>
      </c>
      <c r="I74" s="54">
        <f>(NOW()-J74)*24</f>
        <v/>
      </c>
      <c r="J74" s="53" t="n">
        <v>46233.77556712963</v>
      </c>
      <c r="K74" s="53" t="n">
        <v>46234.10890046296</v>
      </c>
      <c r="L74">
        <f>IF(AND(F74&lt;&gt;"已参评好",I74&gt;=5),"超5小时未参评",IF(I74&gt;=7,"超7小时未参评",IF(I74&gt;=8,"超时未参评","")))</f>
        <v/>
      </c>
      <c r="M74" t="inlineStr"/>
    </row>
    <row r="75">
      <c r="A75" t="inlineStr">
        <is>
          <t>13531553678</t>
        </is>
      </c>
      <c r="B75" s="53" t="n">
        <v>46233.63163194444</v>
      </c>
      <c r="C75" t="inlineStr">
        <is>
          <t>市区城南工作站</t>
        </is>
      </c>
      <c r="D75" t="inlineStr">
        <is>
          <t>陈理智</t>
        </is>
      </c>
      <c r="E75" t="inlineStr">
        <is>
          <t>陈涛</t>
        </is>
      </c>
      <c r="G75" t="inlineStr">
        <is>
          <t>未超8小时</t>
        </is>
      </c>
      <c r="H75" t="inlineStr">
        <is>
          <t>是</t>
        </is>
      </c>
      <c r="I75" s="54">
        <f>(NOW()-J75)*24</f>
        <v/>
      </c>
      <c r="J75" s="53" t="n">
        <v>46233.71496527778</v>
      </c>
      <c r="K75" s="53" t="n">
        <v>46234.04829861111</v>
      </c>
      <c r="L75">
        <f>IF(AND(F75&lt;&gt;"已参评好",I75&gt;=5),"超5小时未参评",IF(I75&gt;=7,"超7小时未参评",IF(I75&gt;=8,"超时未参评","")))</f>
        <v/>
      </c>
      <c r="M75" t="inlineStr"/>
    </row>
    <row r="76">
      <c r="A76" t="inlineStr">
        <is>
          <t>18211211916</t>
        </is>
      </c>
      <c r="B76" s="53" t="n">
        <v>46233.72797453704</v>
      </c>
      <c r="C76" t="inlineStr">
        <is>
          <t>高铁三镇工作站</t>
        </is>
      </c>
      <c r="D76" t="inlineStr">
        <is>
          <t>洪名鑫</t>
        </is>
      </c>
      <c r="E76" t="inlineStr">
        <is>
          <t>陈涛22</t>
        </is>
      </c>
      <c r="G76" t="inlineStr">
        <is>
          <t>未超8小时</t>
        </is>
      </c>
      <c r="H76" t="inlineStr">
        <is>
          <t>是</t>
        </is>
      </c>
      <c r="I76" s="54">
        <f>(NOW()-J76)*24</f>
        <v/>
      </c>
      <c r="J76" s="53" t="n">
        <v>46233.81130787037</v>
      </c>
      <c r="K76" s="53" t="n">
        <v>46234.1446412037</v>
      </c>
      <c r="L76">
        <f>IF(AND(F76&lt;&gt;"已参评好",I76&gt;=5),"超5小时未参评",IF(I76&gt;=7,"超7小时未参评",IF(I76&gt;=8,"超时未参评","")))</f>
        <v/>
      </c>
      <c r="M76" t="inlineStr"/>
    </row>
    <row r="77">
      <c r="A77" t="inlineStr">
        <is>
          <t>15820132337</t>
        </is>
      </c>
      <c r="B77" s="53" t="n">
        <v>46233.75532407407</v>
      </c>
      <c r="C77" t="inlineStr">
        <is>
          <t>高铁三镇工作站</t>
        </is>
      </c>
      <c r="D77" t="inlineStr">
        <is>
          <t>洪名鑫</t>
        </is>
      </c>
      <c r="E77" t="inlineStr">
        <is>
          <t>陈涛22</t>
        </is>
      </c>
      <c r="G77" t="inlineStr">
        <is>
          <t>未超8小时</t>
        </is>
      </c>
      <c r="H77" t="inlineStr">
        <is>
          <t>是</t>
        </is>
      </c>
      <c r="I77" s="54">
        <f>(NOW()-J77)*24</f>
        <v/>
      </c>
      <c r="J77" s="53" t="n">
        <v>46233.83865740741</v>
      </c>
      <c r="K77" s="53" t="n">
        <v>46234.17199074074</v>
      </c>
      <c r="L77">
        <f>IF(AND(F77&lt;&gt;"已参评好",I77&gt;=5),"超5小时未参评",IF(I77&gt;=7,"超7小时未参评",IF(I77&gt;=8,"超时未参评","")))</f>
        <v/>
      </c>
      <c r="M77" t="inlineStr"/>
    </row>
    <row r="78">
      <c r="A78" t="inlineStr">
        <is>
          <t>15913017136</t>
        </is>
      </c>
      <c r="B78" s="53" t="n">
        <v>46233.81229166667</v>
      </c>
      <c r="C78" t="inlineStr">
        <is>
          <t>饶平城区工作站</t>
        </is>
      </c>
      <c r="D78" t="inlineStr">
        <is>
          <t>陈泽鹏</t>
        </is>
      </c>
      <c r="E78" t="inlineStr">
        <is>
          <t>陈旭钦</t>
        </is>
      </c>
      <c r="G78" t="inlineStr">
        <is>
          <t>未超8小时</t>
        </is>
      </c>
      <c r="H78" t="inlineStr">
        <is>
          <t>是</t>
        </is>
      </c>
      <c r="I78" s="54">
        <f>(NOW()-J78)*24</f>
        <v/>
      </c>
      <c r="J78" s="53" t="n">
        <v>46233.895625</v>
      </c>
      <c r="K78" s="53" t="n">
        <v>46234.22895833333</v>
      </c>
      <c r="L78">
        <f>IF(AND(F78&lt;&gt;"已参评好",I78&gt;=5),"超5小时未参评",IF(I78&gt;=7,"超7小时未参评",IF(I78&gt;=8,"超时未参评","")))</f>
        <v/>
      </c>
      <c r="M78" t="inlineStr"/>
    </row>
    <row r="79">
      <c r="A79" t="inlineStr">
        <is>
          <t>13500115021</t>
        </is>
      </c>
      <c r="B79" s="53" t="n">
        <v>46233.74457175926</v>
      </c>
      <c r="C79" t="inlineStr">
        <is>
          <t>彩塘东凤工作站</t>
        </is>
      </c>
      <c r="D79" t="inlineStr">
        <is>
          <t>丁锐涛</t>
        </is>
      </c>
      <c r="E79" t="inlineStr">
        <is>
          <t>陈颖东</t>
        </is>
      </c>
      <c r="G79" t="inlineStr">
        <is>
          <t>未超8小时</t>
        </is>
      </c>
      <c r="H79" t="inlineStr">
        <is>
          <t>是</t>
        </is>
      </c>
      <c r="I79" s="54">
        <f>(NOW()-J79)*24</f>
        <v/>
      </c>
      <c r="J79" s="53" t="n">
        <v>46233.82790509259</v>
      </c>
      <c r="K79" s="53" t="n">
        <v>46234.16123842593</v>
      </c>
      <c r="L79">
        <f>IF(AND(F79&lt;&gt;"已参评好",I79&gt;=5),"超5小时未参评",IF(I79&gt;=7,"超7小时未参评",IF(I79&gt;=8,"超时未参评","")))</f>
        <v/>
      </c>
      <c r="M79" t="inlineStr"/>
    </row>
    <row r="80">
      <c r="A80" t="inlineStr">
        <is>
          <t>18320660328</t>
        </is>
      </c>
      <c r="B80" s="53" t="n">
        <v>46233.67475694444</v>
      </c>
      <c r="C80" t="inlineStr">
        <is>
          <t>瓷都枫溪工作站</t>
        </is>
      </c>
      <c r="D80" t="inlineStr">
        <is>
          <t>许守锦</t>
        </is>
      </c>
      <c r="E80" t="inlineStr">
        <is>
          <t>陈泽民</t>
        </is>
      </c>
      <c r="G80" t="inlineStr">
        <is>
          <t>未超8小时</t>
        </is>
      </c>
      <c r="H80" t="inlineStr">
        <is>
          <t>是</t>
        </is>
      </c>
      <c r="I80" s="54">
        <f>(NOW()-J80)*24</f>
        <v/>
      </c>
      <c r="J80" s="53" t="n">
        <v>46233.75809027778</v>
      </c>
      <c r="K80" s="53" t="n">
        <v>46234.09142361111</v>
      </c>
      <c r="L80">
        <f>IF(AND(F80&lt;&gt;"已参评好",I80&gt;=5),"超5小时未参评",IF(I80&gt;=7,"超7小时未参评",IF(I80&gt;=8,"超时未参评","")))</f>
        <v/>
      </c>
      <c r="M80" t="inlineStr"/>
    </row>
    <row r="81">
      <c r="A81" t="inlineStr">
        <is>
          <t>15919596201</t>
        </is>
      </c>
      <c r="B81" s="53" t="n">
        <v>46233.72446759259</v>
      </c>
      <c r="C81" t="inlineStr">
        <is>
          <t>彩塘东凤工作站</t>
        </is>
      </c>
      <c r="D81" t="inlineStr">
        <is>
          <t>丁锐涛</t>
        </is>
      </c>
      <c r="E81" t="inlineStr">
        <is>
          <t>陈镇雄</t>
        </is>
      </c>
      <c r="G81" t="inlineStr">
        <is>
          <t>未超8小时</t>
        </is>
      </c>
      <c r="H81" t="inlineStr">
        <is>
          <t>是</t>
        </is>
      </c>
      <c r="I81" s="54">
        <f>(NOW()-J81)*24</f>
        <v/>
      </c>
      <c r="J81" s="53" t="n">
        <v>46233.80780092593</v>
      </c>
      <c r="K81" s="53" t="n">
        <v>46234.14113425926</v>
      </c>
      <c r="L81">
        <f>IF(AND(F81&lt;&gt;"已参评好",I81&gt;=5),"超5小时未参评",IF(I81&gt;=7,"超7小时未参评",IF(I81&gt;=8,"超时未参评","")))</f>
        <v/>
      </c>
      <c r="M81" t="inlineStr"/>
    </row>
    <row r="82">
      <c r="A82" t="inlineStr">
        <is>
          <t>15992325181</t>
        </is>
      </c>
      <c r="B82" s="53" t="n">
        <v>46233.67516203703</v>
      </c>
      <c r="C82" t="inlineStr">
        <is>
          <t>彩塘东凤工作站</t>
        </is>
      </c>
      <c r="D82" t="inlineStr">
        <is>
          <t>丁锐涛</t>
        </is>
      </c>
      <c r="E82" t="inlineStr">
        <is>
          <t>陈镇雄</t>
        </is>
      </c>
      <c r="G82" t="inlineStr">
        <is>
          <t>未超8小时</t>
        </is>
      </c>
      <c r="H82" t="inlineStr">
        <is>
          <t>是</t>
        </is>
      </c>
      <c r="I82" s="54">
        <f>(NOW()-J82)*24</f>
        <v/>
      </c>
      <c r="J82" s="53" t="n">
        <v>46233.75849537037</v>
      </c>
      <c r="K82" s="53" t="n">
        <v>46234.09182870371</v>
      </c>
      <c r="L82">
        <f>IF(AND(F82&lt;&gt;"已参评好",I82&gt;=5),"超5小时未参评",IF(I82&gt;=7,"超7小时未参评",IF(I82&gt;=8,"超时未参评","")))</f>
        <v/>
      </c>
      <c r="M82" t="inlineStr"/>
    </row>
    <row r="83">
      <c r="A83" t="inlineStr">
        <is>
          <t>18818381653</t>
        </is>
      </c>
      <c r="B83" s="53" t="n">
        <v>46233.7115625</v>
      </c>
      <c r="C83" t="inlineStr">
        <is>
          <t>韩江新城工作站</t>
        </is>
      </c>
      <c r="D83" t="inlineStr">
        <is>
          <t>邱培烁</t>
        </is>
      </c>
      <c r="E83" t="inlineStr">
        <is>
          <t>高科文</t>
        </is>
      </c>
      <c r="G83" t="inlineStr">
        <is>
          <t>未超8小时</t>
        </is>
      </c>
      <c r="H83" t="inlineStr">
        <is>
          <t>是</t>
        </is>
      </c>
      <c r="I83" s="54">
        <f>(NOW()-J83)*24</f>
        <v/>
      </c>
      <c r="J83" s="53" t="n">
        <v>46233.79489583334</v>
      </c>
      <c r="K83" s="53" t="n">
        <v>46234.12822916666</v>
      </c>
      <c r="L83">
        <f>IF(AND(F83&lt;&gt;"已参评好",I83&gt;=5),"超5小时未参评",IF(I83&gt;=7,"超7小时未参评",IF(I83&gt;=8,"超时未参评","")))</f>
        <v/>
      </c>
      <c r="M83" t="inlineStr"/>
    </row>
    <row r="84">
      <c r="A84" t="inlineStr">
        <is>
          <t>13531535555</t>
        </is>
      </c>
      <c r="B84" s="53" t="n">
        <v>46233.72990740741</v>
      </c>
      <c r="C84" t="inlineStr">
        <is>
          <t>市区城南工作站</t>
        </is>
      </c>
      <c r="D84" t="inlineStr">
        <is>
          <t>陈理智</t>
        </is>
      </c>
      <c r="E84" t="inlineStr">
        <is>
          <t>黄钿</t>
        </is>
      </c>
      <c r="G84" t="inlineStr">
        <is>
          <t>未超8小时</t>
        </is>
      </c>
      <c r="H84" t="inlineStr">
        <is>
          <t>是</t>
        </is>
      </c>
      <c r="I84" s="54">
        <f>(NOW()-J84)*24</f>
        <v/>
      </c>
      <c r="J84" s="53" t="n">
        <v>46233.81324074074</v>
      </c>
      <c r="K84" s="53" t="n">
        <v>46234.14657407408</v>
      </c>
      <c r="L84">
        <f>IF(AND(F84&lt;&gt;"已参评好",I84&gt;=5),"超5小时未参评",IF(I84&gt;=7,"超7小时未参评",IF(I84&gt;=8,"超时未参评","")))</f>
        <v/>
      </c>
      <c r="M84" t="inlineStr"/>
    </row>
    <row r="85">
      <c r="A85" t="inlineStr">
        <is>
          <t>15728877734</t>
        </is>
      </c>
      <c r="B85" s="53" t="n">
        <v>46233.76649305555</v>
      </c>
      <c r="C85" t="inlineStr">
        <is>
          <t>彩塘东凤工作站</t>
        </is>
      </c>
      <c r="D85" t="inlineStr">
        <is>
          <t>丁锐涛</t>
        </is>
      </c>
      <c r="E85" t="inlineStr">
        <is>
          <t>黄钦淳</t>
        </is>
      </c>
      <c r="G85" t="inlineStr">
        <is>
          <t>未超8小时</t>
        </is>
      </c>
      <c r="H85" t="inlineStr">
        <is>
          <t>是</t>
        </is>
      </c>
      <c r="I85" s="54">
        <f>(NOW()-J85)*24</f>
        <v/>
      </c>
      <c r="J85" s="53" t="n">
        <v>46233.84982638889</v>
      </c>
      <c r="K85" s="53" t="n">
        <v>46234.18315972222</v>
      </c>
      <c r="L85">
        <f>IF(AND(F85&lt;&gt;"已参评好",I85&gt;=5),"超5小时未参评",IF(I85&gt;=7,"超7小时未参评",IF(I85&gt;=8,"超时未参评","")))</f>
        <v/>
      </c>
      <c r="M85" t="inlineStr"/>
    </row>
    <row r="86">
      <c r="A86" t="inlineStr">
        <is>
          <t>15913069455</t>
        </is>
      </c>
      <c r="B86" s="53" t="n">
        <v>46233.66449074074</v>
      </c>
      <c r="C86" t="inlineStr">
        <is>
          <t>古巷登塘工作站</t>
        </is>
      </c>
      <c r="D86" t="inlineStr">
        <is>
          <t>陈佳雄</t>
        </is>
      </c>
      <c r="E86" t="inlineStr">
        <is>
          <t>黄曙镛</t>
        </is>
      </c>
      <c r="G86" t="inlineStr">
        <is>
          <t>未超8小时</t>
        </is>
      </c>
      <c r="H86" t="inlineStr">
        <is>
          <t>是</t>
        </is>
      </c>
      <c r="I86" s="54">
        <f>(NOW()-J86)*24</f>
        <v/>
      </c>
      <c r="J86" s="53" t="n">
        <v>46233.74782407407</v>
      </c>
      <c r="K86" s="53" t="n">
        <v>46234.08115740741</v>
      </c>
      <c r="L86">
        <f>IF(AND(F86&lt;&gt;"已参评好",I86&gt;=5),"超5小时未参评",IF(I86&gt;=7,"超7小时未参评",IF(I86&gt;=8,"超时未参评","")))</f>
        <v/>
      </c>
      <c r="M86" t="inlineStr"/>
    </row>
    <row r="87">
      <c r="A87" t="inlineStr">
        <is>
          <t>36530072845</t>
        </is>
      </c>
      <c r="B87" s="53" t="n">
        <v>46233.72679398148</v>
      </c>
      <c r="C87" t="inlineStr">
        <is>
          <t>饶平城区工作站</t>
        </is>
      </c>
      <c r="D87" t="inlineStr">
        <is>
          <t>陈泽鹏</t>
        </is>
      </c>
      <c r="E87" t="inlineStr">
        <is>
          <t>江振煜</t>
        </is>
      </c>
      <c r="F87" t="inlineStr">
        <is>
          <t>未参评好</t>
        </is>
      </c>
      <c r="G87" t="inlineStr">
        <is>
          <t>未超8小时</t>
        </is>
      </c>
      <c r="H87" t="inlineStr">
        <is>
          <t>是</t>
        </is>
      </c>
      <c r="I87" s="54">
        <f>(NOW()-J87)*24</f>
        <v/>
      </c>
      <c r="J87" s="53" t="n">
        <v>46233.81012731481</v>
      </c>
      <c r="K87" s="53" t="n">
        <v>46234.14346064815</v>
      </c>
      <c r="L87">
        <f>IF(AND(F87&lt;&gt;"已参评好",I87&gt;=5),"超5小时未参评",IF(I87&gt;=7,"超7小时未参评",IF(I87&gt;=8,"超时未参评","")))</f>
        <v/>
      </c>
      <c r="M87" t="inlineStr">
        <is>
          <t>未收到信息</t>
        </is>
      </c>
    </row>
    <row r="88">
      <c r="A88" t="inlineStr">
        <is>
          <t>13534613899</t>
        </is>
      </c>
      <c r="B88" s="53" t="n">
        <v>46233.66835648148</v>
      </c>
      <c r="C88" t="inlineStr">
        <is>
          <t>韩江新城工作站</t>
        </is>
      </c>
      <c r="D88" t="inlineStr">
        <is>
          <t>邱培烁</t>
        </is>
      </c>
      <c r="E88" t="inlineStr">
        <is>
          <t>柯德贤</t>
        </is>
      </c>
      <c r="G88" t="inlineStr">
        <is>
          <t>未超8小时</t>
        </is>
      </c>
      <c r="H88" t="inlineStr">
        <is>
          <t>是</t>
        </is>
      </c>
      <c r="I88" s="54">
        <f>(NOW()-J88)*24</f>
        <v/>
      </c>
      <c r="J88" s="53" t="n">
        <v>46233.75168981482</v>
      </c>
      <c r="K88" s="53" t="n">
        <v>46234.08502314815</v>
      </c>
      <c r="L88">
        <f>IF(AND(F88&lt;&gt;"已参评好",I88&gt;=5),"超5小时未参评",IF(I88&gt;=7,"超7小时未参评",IF(I88&gt;=8,"超时未参评","")))</f>
        <v/>
      </c>
      <c r="M88" t="inlineStr"/>
    </row>
    <row r="89">
      <c r="A89" t="inlineStr">
        <is>
          <t>13670733710</t>
        </is>
      </c>
      <c r="B89" s="53" t="n">
        <v>46233.71363425926</v>
      </c>
      <c r="C89" t="inlineStr">
        <is>
          <t>市区城南工作站</t>
        </is>
      </c>
      <c r="D89" t="inlineStr">
        <is>
          <t>陈理智</t>
        </is>
      </c>
      <c r="E89" t="inlineStr">
        <is>
          <t>李伟</t>
        </is>
      </c>
      <c r="G89" t="inlineStr">
        <is>
          <t>未超8小时</t>
        </is>
      </c>
      <c r="H89" t="inlineStr">
        <is>
          <t>是</t>
        </is>
      </c>
      <c r="I89" s="54">
        <f>(NOW()-J89)*24</f>
        <v/>
      </c>
      <c r="J89" s="53" t="n">
        <v>46233.79696759259</v>
      </c>
      <c r="K89" s="53" t="n">
        <v>46234.13030092593</v>
      </c>
      <c r="L89">
        <f>IF(AND(F89&lt;&gt;"已参评好",I89&gt;=5),"超5小时未参评",IF(I89&gt;=7,"超7小时未参评",IF(I89&gt;=8,"超时未参评","")))</f>
        <v/>
      </c>
      <c r="M89" t="inlineStr"/>
    </row>
    <row r="90">
      <c r="A90" t="inlineStr">
        <is>
          <t>13727907126</t>
        </is>
      </c>
      <c r="B90" s="53" t="n">
        <v>46233.70462962963</v>
      </c>
      <c r="C90" t="inlineStr">
        <is>
          <t>高铁三镇工作站</t>
        </is>
      </c>
      <c r="D90" t="inlineStr">
        <is>
          <t>洪名鑫</t>
        </is>
      </c>
      <c r="E90" t="inlineStr">
        <is>
          <t>林彬举</t>
        </is>
      </c>
      <c r="G90" t="inlineStr">
        <is>
          <t>未超8小时</t>
        </is>
      </c>
      <c r="H90" t="inlineStr">
        <is>
          <t>是</t>
        </is>
      </c>
      <c r="I90" s="54">
        <f>(NOW()-J90)*24</f>
        <v/>
      </c>
      <c r="J90" s="53" t="n">
        <v>46233.78796296296</v>
      </c>
      <c r="K90" s="53" t="n">
        <v>46234.1212962963</v>
      </c>
      <c r="L90">
        <f>IF(AND(F90&lt;&gt;"已参评好",I90&gt;=5),"超5小时未参评",IF(I90&gt;=7,"超7小时未参评",IF(I90&gt;=8,"超时未参评","")))</f>
        <v/>
      </c>
      <c r="M90" t="inlineStr"/>
    </row>
    <row r="91">
      <c r="A91" t="inlineStr">
        <is>
          <t>15014579675</t>
        </is>
      </c>
      <c r="B91" s="53" t="n">
        <v>46233.79789351852</v>
      </c>
      <c r="C91" t="inlineStr">
        <is>
          <t>瓷都枫溪工作站</t>
        </is>
      </c>
      <c r="D91" t="inlineStr">
        <is>
          <t>许守锦</t>
        </is>
      </c>
      <c r="E91" t="inlineStr">
        <is>
          <t>林宏彬</t>
        </is>
      </c>
      <c r="G91" t="inlineStr">
        <is>
          <t>未超8小时</t>
        </is>
      </c>
      <c r="H91" t="inlineStr">
        <is>
          <t>是</t>
        </is>
      </c>
      <c r="I91" s="54">
        <f>(NOW()-J91)*24</f>
        <v/>
      </c>
      <c r="J91" s="53" t="n">
        <v>46233.88122685185</v>
      </c>
      <c r="K91" s="53" t="n">
        <v>46234.21456018519</v>
      </c>
      <c r="L91">
        <f>IF(AND(F91&lt;&gt;"已参评好",I91&gt;=5),"超5小时未参评",IF(I91&gt;=7,"超7小时未参评",IF(I91&gt;=8,"超时未参评","")))</f>
        <v/>
      </c>
      <c r="M91" t="inlineStr"/>
    </row>
    <row r="92">
      <c r="A92" t="inlineStr">
        <is>
          <t>15876824618</t>
        </is>
      </c>
      <c r="B92" s="53" t="n">
        <v>46233.76060185185</v>
      </c>
      <c r="C92" t="inlineStr">
        <is>
          <t>饶平西片工作站</t>
        </is>
      </c>
      <c r="D92" t="inlineStr">
        <is>
          <t>吴泽镐</t>
        </is>
      </c>
      <c r="E92" t="inlineStr">
        <is>
          <t>林锦彬</t>
        </is>
      </c>
      <c r="F92" t="inlineStr">
        <is>
          <t>未参评好</t>
        </is>
      </c>
      <c r="G92" t="inlineStr">
        <is>
          <t>未超8小时</t>
        </is>
      </c>
      <c r="H92" t="inlineStr">
        <is>
          <t>是</t>
        </is>
      </c>
      <c r="I92" s="54">
        <f>(NOW()-J92)*24</f>
        <v/>
      </c>
      <c r="J92" s="53" t="n">
        <v>46233.84393518518</v>
      </c>
      <c r="K92" s="53" t="n">
        <v>46234.17726851852</v>
      </c>
      <c r="L92">
        <f>IF(AND(F92&lt;&gt;"已参评好",I92&gt;=5),"超5小时未参评",IF(I92&gt;=7,"超7小时未参评",IF(I92&gt;=8,"超时未参评","")))</f>
        <v/>
      </c>
      <c r="M92" t="inlineStr">
        <is>
          <t>客户联系不到</t>
        </is>
      </c>
    </row>
    <row r="93">
      <c r="A93" t="inlineStr">
        <is>
          <t>13531529821</t>
        </is>
      </c>
      <c r="B93" s="53" t="n">
        <v>46233.67929398148</v>
      </c>
      <c r="C93" t="inlineStr">
        <is>
          <t>市区城南工作站</t>
        </is>
      </c>
      <c r="D93" t="inlineStr">
        <is>
          <t>陈理智</t>
        </is>
      </c>
      <c r="E93" t="inlineStr">
        <is>
          <t>林铿</t>
        </is>
      </c>
      <c r="G93" t="inlineStr">
        <is>
          <t>未超8小时</t>
        </is>
      </c>
      <c r="H93" t="inlineStr">
        <is>
          <t>是</t>
        </is>
      </c>
      <c r="I93" s="54">
        <f>(NOW()-J93)*24</f>
        <v/>
      </c>
      <c r="J93" s="53" t="n">
        <v>46233.76262731481</v>
      </c>
      <c r="K93" s="53" t="n">
        <v>46234.09596064815</v>
      </c>
      <c r="L93">
        <f>IF(AND(F93&lt;&gt;"已参评好",I93&gt;=5),"超5小时未参评",IF(I93&gt;=7,"超7小时未参评",IF(I93&gt;=8,"超时未参评","")))</f>
        <v/>
      </c>
      <c r="M93" t="inlineStr"/>
    </row>
    <row r="94">
      <c r="A94" t="inlineStr">
        <is>
          <t>13727995564</t>
        </is>
      </c>
      <c r="B94" s="53" t="n">
        <v>46233.68387731481</v>
      </c>
      <c r="C94" t="inlineStr">
        <is>
          <t>饶平城区工作站</t>
        </is>
      </c>
      <c r="D94" t="inlineStr">
        <is>
          <t>陈泽鹏</t>
        </is>
      </c>
      <c r="E94" t="inlineStr">
        <is>
          <t>林葵</t>
        </is>
      </c>
      <c r="G94" t="inlineStr">
        <is>
          <t>未超8小时</t>
        </is>
      </c>
      <c r="H94" t="inlineStr">
        <is>
          <t>是</t>
        </is>
      </c>
      <c r="I94" s="54">
        <f>(NOW()-J94)*24</f>
        <v/>
      </c>
      <c r="J94" s="53" t="n">
        <v>46233.76721064815</v>
      </c>
      <c r="K94" s="53" t="n">
        <v>46234.10054398148</v>
      </c>
      <c r="L94">
        <f>IF(AND(F94&lt;&gt;"已参评好",I94&gt;=5),"超5小时未参评",IF(I94&gt;=7,"超7小时未参评",IF(I94&gt;=8,"超时未参评","")))</f>
        <v/>
      </c>
      <c r="M94" t="inlineStr"/>
    </row>
    <row r="95">
      <c r="A95" t="inlineStr">
        <is>
          <t>13727922813</t>
        </is>
      </c>
      <c r="B95" s="53" t="n">
        <v>46233.72253472222</v>
      </c>
      <c r="C95" t="inlineStr">
        <is>
          <t>浮洋网格</t>
        </is>
      </c>
      <c r="E95" t="inlineStr">
        <is>
          <t>林坤雄</t>
        </is>
      </c>
      <c r="G95" t="inlineStr">
        <is>
          <t>未超8小时</t>
        </is>
      </c>
      <c r="H95" t="inlineStr">
        <is>
          <t>是</t>
        </is>
      </c>
      <c r="I95" s="54">
        <f>(NOW()-J95)*24</f>
        <v/>
      </c>
      <c r="J95" s="53" t="n">
        <v>46233.80586805556</v>
      </c>
      <c r="K95" s="53" t="n">
        <v>46234.13920138889</v>
      </c>
      <c r="L95">
        <f>IF(AND(F95&lt;&gt;"已参评好",I95&gt;=5),"超5小时未参评",IF(I95&gt;=7,"超7小时未参评",IF(I95&gt;=8,"超时未参评","")))</f>
        <v/>
      </c>
      <c r="M95" t="inlineStr"/>
    </row>
    <row r="96">
      <c r="A96" t="inlineStr">
        <is>
          <t>17818851257</t>
        </is>
      </c>
      <c r="B96" s="53" t="n">
        <v>46233.74040509259</v>
      </c>
      <c r="C96" t="inlineStr">
        <is>
          <t>潮安城区工作站</t>
        </is>
      </c>
      <c r="D96" t="inlineStr">
        <is>
          <t>吴家鸣</t>
        </is>
      </c>
      <c r="E96" t="inlineStr">
        <is>
          <t>林洽水</t>
        </is>
      </c>
      <c r="G96" t="inlineStr">
        <is>
          <t>未超8小时</t>
        </is>
      </c>
      <c r="H96" t="inlineStr">
        <is>
          <t>是</t>
        </is>
      </c>
      <c r="I96" s="54">
        <f>(NOW()-J96)*24</f>
        <v/>
      </c>
      <c r="J96" s="53" t="n">
        <v>46233.82373842593</v>
      </c>
      <c r="K96" s="53" t="n">
        <v>46234.15707175926</v>
      </c>
      <c r="L96">
        <f>IF(AND(F96&lt;&gt;"已参评好",I96&gt;=5),"超5小时未参评",IF(I96&gt;=7,"超7小时未参评",IF(I96&gt;=8,"超时未参评","")))</f>
        <v/>
      </c>
      <c r="M96" t="inlineStr"/>
    </row>
    <row r="97">
      <c r="A97" t="inlineStr">
        <is>
          <t>36530072827</t>
        </is>
      </c>
      <c r="B97" s="53" t="n">
        <v>46233.67405092593</v>
      </c>
      <c r="C97" t="inlineStr">
        <is>
          <t>饶平西片工作站</t>
        </is>
      </c>
      <c r="D97" t="inlineStr">
        <is>
          <t>吴泽镐</t>
        </is>
      </c>
      <c r="E97" t="inlineStr">
        <is>
          <t>林通达</t>
        </is>
      </c>
      <c r="F97" t="inlineStr">
        <is>
          <t>未参评好</t>
        </is>
      </c>
      <c r="G97" t="inlineStr">
        <is>
          <t>未超8小时</t>
        </is>
      </c>
      <c r="H97" t="inlineStr">
        <is>
          <t>是</t>
        </is>
      </c>
      <c r="I97" s="54">
        <f>(NOW()-J97)*24</f>
        <v/>
      </c>
      <c r="J97" s="53" t="n">
        <v>46233.75738425926</v>
      </c>
      <c r="K97" s="53" t="n">
        <v>46234.09071759259</v>
      </c>
      <c r="L97">
        <f>IF(AND(F97&lt;&gt;"已参评好",I97&gt;=5),"超5小时未参评",IF(I97&gt;=7,"超7小时未参评",IF(I97&gt;=8,"超时未参评","")))</f>
        <v/>
      </c>
      <c r="M97" t="inlineStr">
        <is>
          <t>用户没收到</t>
        </is>
      </c>
    </row>
    <row r="98">
      <c r="A98" t="inlineStr">
        <is>
          <t>13502612223</t>
        </is>
      </c>
      <c r="B98" s="53" t="n">
        <v>46233.74362268519</v>
      </c>
      <c r="C98" t="inlineStr">
        <is>
          <t>饶平西片工作站</t>
        </is>
      </c>
      <c r="D98" t="inlineStr">
        <is>
          <t>吴泽镐</t>
        </is>
      </c>
      <c r="E98" t="inlineStr">
        <is>
          <t>林通达</t>
        </is>
      </c>
      <c r="G98" t="inlineStr">
        <is>
          <t>未超8小时</t>
        </is>
      </c>
      <c r="H98" t="inlineStr">
        <is>
          <t>是</t>
        </is>
      </c>
      <c r="I98" s="54">
        <f>(NOW()-J98)*24</f>
        <v/>
      </c>
      <c r="J98" s="53" t="n">
        <v>46233.82695601852</v>
      </c>
      <c r="K98" s="53" t="n">
        <v>46234.16028935185</v>
      </c>
      <c r="L98">
        <f>IF(AND(F98&lt;&gt;"已参评好",I98&gt;=5),"超5小时未参评",IF(I98&gt;=7,"超7小时未参评",IF(I98&gt;=8,"超时未参评","")))</f>
        <v/>
      </c>
      <c r="M98" t="inlineStr"/>
    </row>
    <row r="99">
      <c r="A99" t="inlineStr">
        <is>
          <t>18933079169</t>
        </is>
      </c>
      <c r="B99" s="53" t="n">
        <v>46233.62618055556</v>
      </c>
      <c r="C99" t="inlineStr">
        <is>
          <t>磷官铁工作站</t>
        </is>
      </c>
      <c r="D99" t="inlineStr">
        <is>
          <t>吴坊</t>
        </is>
      </c>
      <c r="E99" t="inlineStr">
        <is>
          <t>刘广锋</t>
        </is>
      </c>
      <c r="G99" t="inlineStr">
        <is>
          <t>未超8小时</t>
        </is>
      </c>
      <c r="H99" t="inlineStr">
        <is>
          <t>是</t>
        </is>
      </c>
      <c r="I99" s="54">
        <f>(NOW()-J99)*24</f>
        <v/>
      </c>
      <c r="J99" s="53" t="n">
        <v>46233.70951388889</v>
      </c>
      <c r="K99" s="53" t="n">
        <v>46234.04284722222</v>
      </c>
      <c r="L99">
        <f>IF(AND(F99&lt;&gt;"已参评好",I99&gt;=5),"超5小时未参评",IF(I99&gt;=7,"超7小时未参评",IF(I99&gt;=8,"超时未参评","")))</f>
        <v/>
      </c>
      <c r="M99" t="inlineStr"/>
    </row>
    <row r="100">
      <c r="A100" t="inlineStr">
        <is>
          <t>15976378583</t>
        </is>
      </c>
      <c r="B100" s="53" t="n">
        <v>46233.77023148148</v>
      </c>
      <c r="C100" t="inlineStr">
        <is>
          <t>韩江新城工作站</t>
        </is>
      </c>
      <c r="D100" t="inlineStr">
        <is>
          <t>邱培烁</t>
        </is>
      </c>
      <c r="E100" t="inlineStr">
        <is>
          <t>刘伟煌</t>
        </is>
      </c>
      <c r="G100" t="inlineStr">
        <is>
          <t>未超8小时</t>
        </is>
      </c>
      <c r="H100" t="inlineStr">
        <is>
          <t>是</t>
        </is>
      </c>
      <c r="I100" s="54">
        <f>(NOW()-J100)*24</f>
        <v/>
      </c>
      <c r="J100" s="53" t="n">
        <v>46233.85356481482</v>
      </c>
      <c r="K100" s="53" t="n">
        <v>46234.18689814815</v>
      </c>
      <c r="L100">
        <f>IF(AND(F100&lt;&gt;"已参评好",I100&gt;=5),"超5小时未参评",IF(I100&gt;=7,"超7小时未参评",IF(I100&gt;=8,"超时未参评","")))</f>
        <v/>
      </c>
      <c r="M100" t="inlineStr"/>
    </row>
    <row r="101">
      <c r="A101" t="inlineStr">
        <is>
          <t>15768830048</t>
        </is>
      </c>
      <c r="B101" s="53" t="n">
        <v>46233.71748842593</v>
      </c>
      <c r="C101" t="inlineStr">
        <is>
          <t>浮洋网格</t>
        </is>
      </c>
      <c r="D101" t="inlineStr">
        <is>
          <t>曾声锦</t>
        </is>
      </c>
      <c r="E101" t="inlineStr">
        <is>
          <t>卢楚佳</t>
        </is>
      </c>
      <c r="G101" t="inlineStr">
        <is>
          <t>未超8小时</t>
        </is>
      </c>
      <c r="H101" t="inlineStr">
        <is>
          <t>是</t>
        </is>
      </c>
      <c r="I101" s="54">
        <f>(NOW()-J101)*24</f>
        <v/>
      </c>
      <c r="J101" s="53" t="n">
        <v>46233.80082175926</v>
      </c>
      <c r="K101" s="53" t="n">
        <v>46234.13415509259</v>
      </c>
      <c r="L101">
        <f>IF(AND(F101&lt;&gt;"已参评好",I101&gt;=5),"超5小时未参评",IF(I101&gt;=7,"超7小时未参评",IF(I101&gt;=8,"超时未参评","")))</f>
        <v/>
      </c>
      <c r="M101" t="inlineStr"/>
    </row>
    <row r="102">
      <c r="A102" t="inlineStr">
        <is>
          <t>18927113580</t>
        </is>
      </c>
      <c r="B102" s="53" t="n">
        <v>46233.74481481482</v>
      </c>
      <c r="C102" t="inlineStr">
        <is>
          <t>瓷都枫溪工作站</t>
        </is>
      </c>
      <c r="D102" t="inlineStr">
        <is>
          <t>许守锦</t>
        </is>
      </c>
      <c r="E102" t="inlineStr">
        <is>
          <t>卢奕鑫</t>
        </is>
      </c>
      <c r="G102" t="inlineStr">
        <is>
          <t>未超8小时</t>
        </is>
      </c>
      <c r="H102" t="inlineStr">
        <is>
          <t>是</t>
        </is>
      </c>
      <c r="I102" s="54">
        <f>(NOW()-J102)*24</f>
        <v/>
      </c>
      <c r="J102" s="53" t="n">
        <v>46233.82814814815</v>
      </c>
      <c r="K102" s="53" t="n">
        <v>46234.16148148148</v>
      </c>
      <c r="L102">
        <f>IF(AND(F102&lt;&gt;"已参评好",I102&gt;=5),"超5小时未参评",IF(I102&gt;=7,"超7小时未参评",IF(I102&gt;=8,"超时未参评","")))</f>
        <v/>
      </c>
      <c r="M102" t="inlineStr"/>
    </row>
    <row r="103">
      <c r="A103" t="inlineStr">
        <is>
          <t>13433757914</t>
        </is>
      </c>
      <c r="B103" s="53" t="n">
        <v>46233.74394675926</v>
      </c>
      <c r="C103" t="inlineStr">
        <is>
          <t>瓷都枫溪工作站</t>
        </is>
      </c>
      <c r="D103" t="inlineStr">
        <is>
          <t>许守锦</t>
        </is>
      </c>
      <c r="E103" t="inlineStr">
        <is>
          <t>卢奕鑫</t>
        </is>
      </c>
      <c r="G103" t="inlineStr">
        <is>
          <t>未超8小时</t>
        </is>
      </c>
      <c r="H103" t="inlineStr">
        <is>
          <t>是</t>
        </is>
      </c>
      <c r="I103" s="54">
        <f>(NOW()-J103)*24</f>
        <v/>
      </c>
      <c r="J103" s="53" t="n">
        <v>46233.82728009259</v>
      </c>
      <c r="K103" s="53" t="n">
        <v>46234.16061342593</v>
      </c>
      <c r="L103">
        <f>IF(AND(F103&lt;&gt;"已参评好",I103&gt;=5),"超5小时未参评",IF(I103&gt;=7,"超7小时未参评",IF(I103&gt;=8,"超时未参评","")))</f>
        <v/>
      </c>
      <c r="M103" t="inlineStr"/>
    </row>
    <row r="104">
      <c r="A104" t="inlineStr">
        <is>
          <t>15718366414</t>
        </is>
      </c>
      <c r="B104" s="53" t="n">
        <v>46233.6815625</v>
      </c>
      <c r="C104" t="inlineStr">
        <is>
          <t>瓷都枫溪工作站</t>
        </is>
      </c>
      <c r="D104" t="inlineStr">
        <is>
          <t>许守锦</t>
        </is>
      </c>
      <c r="E104" t="inlineStr">
        <is>
          <t>卢奕鑫</t>
        </is>
      </c>
      <c r="G104" t="inlineStr">
        <is>
          <t>未超8小时</t>
        </is>
      </c>
      <c r="H104" t="inlineStr">
        <is>
          <t>是</t>
        </is>
      </c>
      <c r="I104" s="54">
        <f>(NOW()-J104)*24</f>
        <v/>
      </c>
      <c r="J104" s="53" t="n">
        <v>46233.76489583333</v>
      </c>
      <c r="K104" s="53" t="n">
        <v>46234.09822916667</v>
      </c>
      <c r="L104">
        <f>IF(AND(F104&lt;&gt;"已参评好",I104&gt;=5),"超5小时未参评",IF(I104&gt;=7,"超7小时未参评",IF(I104&gt;=8,"超时未参评","")))</f>
        <v/>
      </c>
      <c r="M104" t="inlineStr"/>
    </row>
    <row r="105">
      <c r="A105" t="inlineStr">
        <is>
          <t>18207680071</t>
        </is>
      </c>
      <c r="B105" s="53" t="n">
        <v>46233.73280092593</v>
      </c>
      <c r="C105" t="inlineStr">
        <is>
          <t>古巷登塘工作站</t>
        </is>
      </c>
      <c r="D105" t="inlineStr">
        <is>
          <t>陈佳雄</t>
        </is>
      </c>
      <c r="E105" t="inlineStr">
        <is>
          <t>卢泽思</t>
        </is>
      </c>
      <c r="G105" t="inlineStr">
        <is>
          <t>未超8小时</t>
        </is>
      </c>
      <c r="H105" t="inlineStr">
        <is>
          <t>是</t>
        </is>
      </c>
      <c r="I105" s="54">
        <f>(NOW()-J105)*24</f>
        <v/>
      </c>
      <c r="J105" s="53" t="n">
        <v>46233.81613425926</v>
      </c>
      <c r="K105" s="53" t="n">
        <v>46234.14946759259</v>
      </c>
      <c r="L105">
        <f>IF(AND(F105&lt;&gt;"已参评好",I105&gt;=5),"超5小时未参评",IF(I105&gt;=7,"超7小时未参评",IF(I105&gt;=8,"超时未参评","")))</f>
        <v/>
      </c>
      <c r="M105" t="inlineStr"/>
    </row>
    <row r="106">
      <c r="A106" t="inlineStr">
        <is>
          <t>17818768328</t>
        </is>
      </c>
      <c r="B106" s="53" t="n">
        <v>46233.78393518519</v>
      </c>
      <c r="C106" t="inlineStr">
        <is>
          <t>古巷登塘工作站</t>
        </is>
      </c>
      <c r="D106" t="inlineStr">
        <is>
          <t>陈佳雄</t>
        </is>
      </c>
      <c r="E106" t="inlineStr">
        <is>
          <t>卢泽思</t>
        </is>
      </c>
      <c r="G106" t="inlineStr">
        <is>
          <t>未超8小时</t>
        </is>
      </c>
      <c r="H106" t="inlineStr">
        <is>
          <t>是</t>
        </is>
      </c>
      <c r="I106" s="54">
        <f>(NOW()-J106)*24</f>
        <v/>
      </c>
      <c r="J106" s="53" t="n">
        <v>46233.86726851852</v>
      </c>
      <c r="K106" s="53" t="n">
        <v>46234.20060185185</v>
      </c>
      <c r="L106">
        <f>IF(AND(F106&lt;&gt;"已参评好",I106&gt;=5),"超5小时未参评",IF(I106&gt;=7,"超7小时未参评",IF(I106&gt;=8,"超时未参评","")))</f>
        <v/>
      </c>
      <c r="M106" t="inlineStr"/>
    </row>
    <row r="107">
      <c r="A107" t="inlineStr">
        <is>
          <t>15816578342</t>
        </is>
      </c>
      <c r="B107" s="53" t="n">
        <v>46233.71224537037</v>
      </c>
      <c r="C107" t="inlineStr">
        <is>
          <t>磷官铁工作站</t>
        </is>
      </c>
      <c r="D107" t="inlineStr">
        <is>
          <t>吴坊</t>
        </is>
      </c>
      <c r="E107" t="inlineStr">
        <is>
          <t>陆淳鑫</t>
        </is>
      </c>
      <c r="G107" t="inlineStr">
        <is>
          <t>未超8小时</t>
        </is>
      </c>
      <c r="H107" t="inlineStr">
        <is>
          <t>是</t>
        </is>
      </c>
      <c r="I107" s="54">
        <f>(NOW()-J107)*24</f>
        <v/>
      </c>
      <c r="J107" s="53" t="n">
        <v>46233.79557870371</v>
      </c>
      <c r="K107" s="53" t="n">
        <v>46234.12891203703</v>
      </c>
      <c r="L107">
        <f>IF(AND(F107&lt;&gt;"已参评好",I107&gt;=5),"超5小时未参评",IF(I107&gt;=7,"超7小时未参评",IF(I107&gt;=8,"超时未参评","")))</f>
        <v/>
      </c>
      <c r="M107" t="inlineStr"/>
    </row>
    <row r="108">
      <c r="A108" t="inlineStr">
        <is>
          <t>13715721186</t>
        </is>
      </c>
      <c r="B108" s="53" t="n">
        <v>46233.71694444444</v>
      </c>
      <c r="C108" t="inlineStr">
        <is>
          <t>饶平西片工作站</t>
        </is>
      </c>
      <c r="D108" t="inlineStr">
        <is>
          <t>吴泽镐</t>
        </is>
      </c>
      <c r="E108" t="inlineStr">
        <is>
          <t>麦希</t>
        </is>
      </c>
      <c r="F108" t="inlineStr">
        <is>
          <t>已参评好</t>
        </is>
      </c>
      <c r="G108" t="inlineStr">
        <is>
          <t>未超8小时</t>
        </is>
      </c>
      <c r="H108" t="inlineStr">
        <is>
          <t>是</t>
        </is>
      </c>
      <c r="I108" s="54">
        <f>(NOW()-J108)*24</f>
        <v/>
      </c>
      <c r="J108" s="53" t="n">
        <v>46233.80027777778</v>
      </c>
      <c r="K108" s="53" t="n">
        <v>46234.13361111111</v>
      </c>
      <c r="L108">
        <f>IF(AND(F108&lt;&gt;"已参评好",I108&gt;=5),"超5小时未参评",IF(I108&gt;=7,"超7小时未参评",IF(I108&gt;=8,"超时未参评","")))</f>
        <v/>
      </c>
      <c r="M108" t="inlineStr">
        <is>
          <t>已参评</t>
        </is>
      </c>
    </row>
    <row r="109">
      <c r="A109" t="inlineStr">
        <is>
          <t>18207682973</t>
        </is>
      </c>
      <c r="B109" s="53" t="n">
        <v>46233.80075231481</v>
      </c>
      <c r="C109" t="inlineStr">
        <is>
          <t>凤塘镇区工作站</t>
        </is>
      </c>
      <c r="D109" t="inlineStr">
        <is>
          <t>曾声锦</t>
        </is>
      </c>
      <c r="E109" t="inlineStr">
        <is>
          <t>邱陶煌</t>
        </is>
      </c>
      <c r="G109" t="inlineStr">
        <is>
          <t>未超8小时</t>
        </is>
      </c>
      <c r="H109" t="inlineStr">
        <is>
          <t>是</t>
        </is>
      </c>
      <c r="I109" s="54">
        <f>(NOW()-J109)*24</f>
        <v/>
      </c>
      <c r="J109" s="53" t="n">
        <v>46233.88408564815</v>
      </c>
      <c r="K109" s="53" t="n">
        <v>46234.21741898148</v>
      </c>
      <c r="L109">
        <f>IF(AND(F109&lt;&gt;"已参评好",I109&gt;=5),"超5小时未参评",IF(I109&gt;=7,"超7小时未参评",IF(I109&gt;=8,"超时未参评","")))</f>
        <v/>
      </c>
      <c r="M109" t="inlineStr"/>
    </row>
    <row r="110">
      <c r="A110" t="inlineStr">
        <is>
          <t>36530057156</t>
        </is>
      </c>
      <c r="B110" s="53" t="n">
        <v>46233.63376157408</v>
      </c>
      <c r="C110" t="inlineStr">
        <is>
          <t>彩塘东凤工作站</t>
        </is>
      </c>
      <c r="D110" t="inlineStr">
        <is>
          <t>丁锐涛</t>
        </is>
      </c>
      <c r="E110" t="inlineStr">
        <is>
          <t>沈广沅</t>
        </is>
      </c>
      <c r="G110" t="inlineStr">
        <is>
          <t>未超8小时</t>
        </is>
      </c>
      <c r="H110" t="inlineStr">
        <is>
          <t>是</t>
        </is>
      </c>
      <c r="I110" s="54">
        <f>(NOW()-J110)*24</f>
        <v/>
      </c>
      <c r="J110" s="53" t="n">
        <v>46233.71709490741</v>
      </c>
      <c r="K110" s="53" t="n">
        <v>46234.05042824074</v>
      </c>
      <c r="L110">
        <f>IF(AND(F110&lt;&gt;"已参评好",I110&gt;=5),"超5小时未参评",IF(I110&gt;=7,"超7小时未参评",IF(I110&gt;=8,"超时未参评","")))</f>
        <v/>
      </c>
      <c r="M110" t="inlineStr"/>
    </row>
    <row r="111">
      <c r="A111" t="inlineStr">
        <is>
          <t>18676866845</t>
        </is>
      </c>
      <c r="B111" s="53" t="n">
        <v>46233.8003587963</v>
      </c>
      <c r="C111" t="inlineStr">
        <is>
          <t>浮洋网格</t>
        </is>
      </c>
      <c r="D111" t="inlineStr">
        <is>
          <t>曾声锦</t>
        </is>
      </c>
      <c r="E111" t="inlineStr">
        <is>
          <t>苏枫</t>
        </is>
      </c>
      <c r="G111" t="inlineStr">
        <is>
          <t>未超8小时</t>
        </is>
      </c>
      <c r="H111" t="inlineStr">
        <is>
          <t>是</t>
        </is>
      </c>
      <c r="I111" s="54">
        <f>(NOW()-J111)*24</f>
        <v/>
      </c>
      <c r="J111" s="53" t="n">
        <v>46233.88369212963</v>
      </c>
      <c r="K111" s="53" t="n">
        <v>46234.21702546296</v>
      </c>
      <c r="L111">
        <f>IF(AND(F111&lt;&gt;"已参评好",I111&gt;=5),"超5小时未参评",IF(I111&gt;=7,"超7小时未参评",IF(I111&gt;=8,"超时未参评","")))</f>
        <v/>
      </c>
      <c r="M111" t="inlineStr"/>
    </row>
    <row r="112">
      <c r="A112" t="inlineStr">
        <is>
          <t>13829019105</t>
        </is>
      </c>
      <c r="B112" s="53" t="n">
        <v>46233.68770833333</v>
      </c>
      <c r="C112" t="inlineStr">
        <is>
          <t>饶平中片工作站</t>
        </is>
      </c>
      <c r="D112" t="inlineStr">
        <is>
          <t>郑洽祥</t>
        </is>
      </c>
      <c r="E112" t="inlineStr">
        <is>
          <t>王少永</t>
        </is>
      </c>
      <c r="G112" t="inlineStr">
        <is>
          <t>未超8小时</t>
        </is>
      </c>
      <c r="H112" t="inlineStr">
        <is>
          <t>是</t>
        </is>
      </c>
      <c r="I112" s="54">
        <f>(NOW()-J112)*24</f>
        <v/>
      </c>
      <c r="J112" s="53" t="n">
        <v>46233.77104166667</v>
      </c>
      <c r="K112" s="53" t="n">
        <v>46234.104375</v>
      </c>
      <c r="L112">
        <f>IF(AND(F112&lt;&gt;"已参评好",I112&gt;=5),"超5小时未参评",IF(I112&gt;=7,"超7小时未参评",IF(I112&gt;=8,"超时未参评","")))</f>
        <v/>
      </c>
      <c r="M112" t="inlineStr"/>
    </row>
    <row r="113">
      <c r="A113" t="inlineStr">
        <is>
          <t>15816583382</t>
        </is>
      </c>
      <c r="B113" s="53" t="n">
        <v>46233.76131944444</v>
      </c>
      <c r="C113" t="inlineStr">
        <is>
          <t>江东龙湖工作站</t>
        </is>
      </c>
      <c r="D113" t="inlineStr">
        <is>
          <t>郑州杰</t>
        </is>
      </c>
      <c r="E113" t="inlineStr">
        <is>
          <t>谢利军</t>
        </is>
      </c>
      <c r="G113" t="inlineStr">
        <is>
          <t>未超8小时</t>
        </is>
      </c>
      <c r="H113" t="inlineStr">
        <is>
          <t>是</t>
        </is>
      </c>
      <c r="I113" s="54">
        <f>(NOW()-J113)*24</f>
        <v/>
      </c>
      <c r="J113" s="53" t="n">
        <v>46233.84465277778</v>
      </c>
      <c r="K113" s="53" t="n">
        <v>46234.17798611111</v>
      </c>
      <c r="L113">
        <f>IF(AND(F113&lt;&gt;"已参评好",I113&gt;=5),"超5小时未参评",IF(I113&gt;=7,"超7小时未参评",IF(I113&gt;=8,"超时未参评","")))</f>
        <v/>
      </c>
      <c r="M113" t="inlineStr"/>
    </row>
    <row r="114">
      <c r="A114" t="inlineStr">
        <is>
          <t>13715814835</t>
        </is>
      </c>
      <c r="B114" s="53" t="n">
        <v>46233.72270833333</v>
      </c>
      <c r="C114" t="inlineStr">
        <is>
          <t>江东龙湖工作站</t>
        </is>
      </c>
      <c r="D114" t="inlineStr">
        <is>
          <t>郑州杰</t>
        </is>
      </c>
      <c r="E114" t="inlineStr">
        <is>
          <t>谢泽华</t>
        </is>
      </c>
      <c r="G114" t="inlineStr">
        <is>
          <t>未超8小时</t>
        </is>
      </c>
      <c r="H114" t="inlineStr">
        <is>
          <t>是</t>
        </is>
      </c>
      <c r="I114" s="54">
        <f>(NOW()-J114)*24</f>
        <v/>
      </c>
      <c r="J114" s="53" t="n">
        <v>46233.80604166666</v>
      </c>
      <c r="K114" s="53" t="n">
        <v>46234.139375</v>
      </c>
      <c r="L114">
        <f>IF(AND(F114&lt;&gt;"已参评好",I114&gt;=5),"超5小时未参评",IF(I114&gt;=7,"超7小时未参评",IF(I114&gt;=8,"超时未参评","")))</f>
        <v/>
      </c>
      <c r="M114" t="inlineStr"/>
    </row>
    <row r="115">
      <c r="A115" t="inlineStr">
        <is>
          <t>18927138396</t>
        </is>
      </c>
      <c r="B115" s="53" t="n">
        <v>46233.74751157407</v>
      </c>
      <c r="C115" t="inlineStr">
        <is>
          <t>市区城南工作站</t>
        </is>
      </c>
      <c r="D115" t="inlineStr">
        <is>
          <t>许守锦</t>
        </is>
      </c>
      <c r="E115" t="inlineStr">
        <is>
          <t>谢梓湘</t>
        </is>
      </c>
      <c r="G115" t="inlineStr">
        <is>
          <t>未超8小时</t>
        </is>
      </c>
      <c r="H115" t="inlineStr">
        <is>
          <t>是</t>
        </is>
      </c>
      <c r="I115" s="54">
        <f>(NOW()-J115)*24</f>
        <v/>
      </c>
      <c r="J115" s="53" t="n">
        <v>46233.83084490741</v>
      </c>
      <c r="K115" s="53" t="n">
        <v>46234.16417824074</v>
      </c>
      <c r="L115">
        <f>IF(AND(F115&lt;&gt;"已参评好",I115&gt;=5),"超5小时未参评",IF(I115&gt;=7,"超7小时未参评",IF(I115&gt;=8,"超时未参评","")))</f>
        <v/>
      </c>
      <c r="M115" t="inlineStr"/>
    </row>
    <row r="116">
      <c r="A116" t="inlineStr">
        <is>
          <t>13531556345</t>
        </is>
      </c>
      <c r="B116" s="53" t="n">
        <v>46233.77297453704</v>
      </c>
      <c r="C116" t="inlineStr">
        <is>
          <t>市区城南工作站</t>
        </is>
      </c>
      <c r="D116" t="inlineStr">
        <is>
          <t>许守锦</t>
        </is>
      </c>
      <c r="E116" t="inlineStr">
        <is>
          <t>谢梓湘</t>
        </is>
      </c>
      <c r="G116" t="inlineStr">
        <is>
          <t>未超8小时</t>
        </is>
      </c>
      <c r="H116" t="inlineStr">
        <is>
          <t>是</t>
        </is>
      </c>
      <c r="I116" s="54">
        <f>(NOW()-J116)*24</f>
        <v/>
      </c>
      <c r="J116" s="53" t="n">
        <v>46233.85630787037</v>
      </c>
      <c r="K116" s="53" t="n">
        <v>46234.1896412037</v>
      </c>
      <c r="L116">
        <f>IF(AND(F116&lt;&gt;"已参评好",I116&gt;=5),"超5小时未参评",IF(I116&gt;=7,"超7小时未参评",IF(I116&gt;=8,"超时未参评","")))</f>
        <v/>
      </c>
      <c r="M116" t="inlineStr"/>
    </row>
    <row r="117">
      <c r="A117" t="inlineStr">
        <is>
          <t>13534616916</t>
        </is>
      </c>
      <c r="B117" s="53" t="n">
        <v>46233.71552083334</v>
      </c>
      <c r="C117" t="inlineStr">
        <is>
          <t>江东龙湖工作站</t>
        </is>
      </c>
      <c r="D117" t="inlineStr">
        <is>
          <t>郑州杰</t>
        </is>
      </c>
      <c r="E117" t="inlineStr">
        <is>
          <t>许楚宇</t>
        </is>
      </c>
      <c r="G117" t="inlineStr">
        <is>
          <t>未超8小时</t>
        </is>
      </c>
      <c r="H117" t="inlineStr">
        <is>
          <t>是</t>
        </is>
      </c>
      <c r="I117" s="54">
        <f>(NOW()-J117)*24</f>
        <v/>
      </c>
      <c r="J117" s="53" t="n">
        <v>46233.79885416666</v>
      </c>
      <c r="K117" s="53" t="n">
        <v>46234.1321875</v>
      </c>
      <c r="L117">
        <f>IF(AND(F117&lt;&gt;"已参评好",I117&gt;=5),"超5小时未参评",IF(I117&gt;=7,"超7小时未参评",IF(I117&gt;=8,"超时未参评","")))</f>
        <v/>
      </c>
      <c r="M117" t="inlineStr"/>
    </row>
    <row r="118">
      <c r="A118" t="inlineStr">
        <is>
          <t>15812654752</t>
        </is>
      </c>
      <c r="B118" s="53" t="n">
        <v>46233.63929398148</v>
      </c>
      <c r="C118" t="inlineStr">
        <is>
          <t>市区城南工作站</t>
        </is>
      </c>
      <c r="D118" t="inlineStr">
        <is>
          <t>陈理智</t>
        </is>
      </c>
      <c r="E118" t="inlineStr">
        <is>
          <t>许秋跃</t>
        </is>
      </c>
      <c r="G118" t="inlineStr">
        <is>
          <t>未超8小时</t>
        </is>
      </c>
      <c r="H118" t="inlineStr">
        <is>
          <t>是</t>
        </is>
      </c>
      <c r="I118" s="54">
        <f>(NOW()-J118)*24</f>
        <v/>
      </c>
      <c r="J118" s="53" t="n">
        <v>46233.72262731481</v>
      </c>
      <c r="K118" s="53" t="n">
        <v>46234.05596064815</v>
      </c>
      <c r="L118">
        <f>IF(AND(F118&lt;&gt;"已参评好",I118&gt;=5),"超5小时未参评",IF(I118&gt;=7,"超7小时未参评",IF(I118&gt;=8,"超时未参评","")))</f>
        <v/>
      </c>
      <c r="M118" t="inlineStr"/>
    </row>
    <row r="119">
      <c r="A119" t="inlineStr">
        <is>
          <t>13670775951</t>
        </is>
      </c>
      <c r="B119" s="53" t="n">
        <v>46233.68918981482</v>
      </c>
      <c r="C119" t="inlineStr">
        <is>
          <t>彩塘东凤工作站</t>
        </is>
      </c>
      <c r="D119" t="inlineStr">
        <is>
          <t>丁锐涛</t>
        </is>
      </c>
      <c r="E119" t="inlineStr">
        <is>
          <t>杨泽伟</t>
        </is>
      </c>
      <c r="G119" t="inlineStr">
        <is>
          <t>未超8小时</t>
        </is>
      </c>
      <c r="H119" t="inlineStr">
        <is>
          <t>是</t>
        </is>
      </c>
      <c r="I119" s="54">
        <f>(NOW()-J119)*24</f>
        <v/>
      </c>
      <c r="J119" s="53" t="n">
        <v>46233.77252314815</v>
      </c>
      <c r="K119" s="53" t="n">
        <v>46234.10585648148</v>
      </c>
      <c r="L119">
        <f>IF(AND(F119&lt;&gt;"已参评好",I119&gt;=5),"超5小时未参评",IF(I119&gt;=7,"超7小时未参评",IF(I119&gt;=8,"超时未参评","")))</f>
        <v/>
      </c>
      <c r="M119" t="inlineStr"/>
    </row>
    <row r="120">
      <c r="A120" t="inlineStr">
        <is>
          <t>14739197001</t>
        </is>
      </c>
      <c r="B120" s="53" t="n">
        <v>46233.72101851852</v>
      </c>
      <c r="C120" t="inlineStr">
        <is>
          <t>彩塘东凤工作站</t>
        </is>
      </c>
      <c r="D120" t="inlineStr">
        <is>
          <t>丁锐涛</t>
        </is>
      </c>
      <c r="E120" t="inlineStr">
        <is>
          <t>杨泽伟</t>
        </is>
      </c>
      <c r="G120" t="inlineStr">
        <is>
          <t>未超8小时</t>
        </is>
      </c>
      <c r="H120" t="inlineStr">
        <is>
          <t>是</t>
        </is>
      </c>
      <c r="I120" s="54">
        <f>(NOW()-J120)*24</f>
        <v/>
      </c>
      <c r="J120" s="53" t="n">
        <v>46233.80435185185</v>
      </c>
      <c r="K120" s="53" t="n">
        <v>46234.13768518518</v>
      </c>
      <c r="L120">
        <f>IF(AND(F120&lt;&gt;"已参评好",I120&gt;=5),"超5小时未参评",IF(I120&gt;=7,"超7小时未参评",IF(I120&gt;=8,"超时未参评","")))</f>
        <v/>
      </c>
      <c r="M120" t="inlineStr"/>
    </row>
    <row r="121">
      <c r="A121" t="inlineStr">
        <is>
          <t>15992366061</t>
        </is>
      </c>
      <c r="B121" s="53" t="n">
        <v>46233.7496875</v>
      </c>
      <c r="C121" t="inlineStr">
        <is>
          <t>东界三镇工作站</t>
        </is>
      </c>
      <c r="D121" t="inlineStr">
        <is>
          <t>周少杰</t>
        </is>
      </c>
      <c r="E121" t="inlineStr">
        <is>
          <t>杨振浜</t>
        </is>
      </c>
      <c r="F121" t="inlineStr">
        <is>
          <t>未参评好</t>
        </is>
      </c>
      <c r="G121" t="inlineStr">
        <is>
          <t>未超8小时</t>
        </is>
      </c>
      <c r="H121" t="inlineStr">
        <is>
          <t>是</t>
        </is>
      </c>
      <c r="I121" s="54">
        <f>(NOW()-J121)*24</f>
        <v/>
      </c>
      <c r="J121" s="53" t="n">
        <v>46233.83302083334</v>
      </c>
      <c r="K121" s="53" t="n">
        <v>46234.16635416666</v>
      </c>
      <c r="L121">
        <f>IF(AND(F121&lt;&gt;"已参评好",I121&gt;=5),"超5小时未参评",IF(I121&gt;=7,"超7小时未参评",IF(I121&gt;=8,"超时未参评","")))</f>
        <v/>
      </c>
      <c r="M121" t="inlineStr">
        <is>
          <t>没有收到短信</t>
        </is>
      </c>
    </row>
    <row r="122">
      <c r="A122" t="inlineStr">
        <is>
          <t>13727936655</t>
        </is>
      </c>
      <c r="B122" s="53" t="n">
        <v>46233.66780092593</v>
      </c>
      <c r="C122" t="inlineStr">
        <is>
          <t>饶平城区工作站</t>
        </is>
      </c>
      <c r="D122" t="inlineStr">
        <is>
          <t>陈泽鹏</t>
        </is>
      </c>
      <c r="E122" t="inlineStr">
        <is>
          <t>余泽彬</t>
        </is>
      </c>
      <c r="F122" t="inlineStr">
        <is>
          <t>已参评好</t>
        </is>
      </c>
      <c r="G122" t="inlineStr">
        <is>
          <t>未超8小时</t>
        </is>
      </c>
      <c r="H122" t="inlineStr">
        <is>
          <t>是</t>
        </is>
      </c>
      <c r="I122" s="54">
        <f>(NOW()-J122)*24</f>
        <v/>
      </c>
      <c r="J122" s="53" t="n">
        <v>46233.75113425926</v>
      </c>
      <c r="K122" s="53" t="n">
        <v>46234.08446759259</v>
      </c>
      <c r="L122">
        <f>IF(AND(F122&lt;&gt;"已参评好",I122&gt;=5),"超5小时未参评",IF(I122&gt;=7,"超7小时未参评",IF(I122&gt;=8,"超时未参评","")))</f>
        <v/>
      </c>
      <c r="M122" t="inlineStr">
        <is>
          <t>已参评</t>
        </is>
      </c>
    </row>
    <row r="123">
      <c r="A123" t="inlineStr">
        <is>
          <t>13652800819</t>
        </is>
      </c>
      <c r="B123" s="53" t="n">
        <v>46233.67560185185</v>
      </c>
      <c r="C123" t="inlineStr">
        <is>
          <t>饶平北片工作站</t>
        </is>
      </c>
      <c r="D123" t="inlineStr">
        <is>
          <t>詹进链</t>
        </is>
      </c>
      <c r="E123" t="inlineStr">
        <is>
          <t>詹利波</t>
        </is>
      </c>
      <c r="G123" t="inlineStr">
        <is>
          <t>未超8小时</t>
        </is>
      </c>
      <c r="H123" t="inlineStr">
        <is>
          <t>是</t>
        </is>
      </c>
      <c r="I123" s="54">
        <f>(NOW()-J123)*24</f>
        <v/>
      </c>
      <c r="J123" s="53" t="n">
        <v>46233.75893518519</v>
      </c>
      <c r="K123" s="53" t="n">
        <v>46234.09226851852</v>
      </c>
      <c r="L123">
        <f>IF(AND(F123&lt;&gt;"已参评好",I123&gt;=5),"超5小时未参评",IF(I123&gt;=7,"超7小时未参评",IF(I123&gt;=8,"超时未参评","")))</f>
        <v/>
      </c>
      <c r="M123" t="inlineStr"/>
    </row>
    <row r="124">
      <c r="A124" t="inlineStr">
        <is>
          <t>13690003186</t>
        </is>
      </c>
      <c r="B124" s="53" t="n">
        <v>46233.74804398148</v>
      </c>
      <c r="C124" t="inlineStr">
        <is>
          <t>饶平北片工作站</t>
        </is>
      </c>
      <c r="D124" t="inlineStr">
        <is>
          <t>詹进链</t>
        </is>
      </c>
      <c r="E124" t="inlineStr">
        <is>
          <t>詹蔚均</t>
        </is>
      </c>
      <c r="G124" t="inlineStr">
        <is>
          <t>未超8小时</t>
        </is>
      </c>
      <c r="H124" t="inlineStr">
        <is>
          <t>是</t>
        </is>
      </c>
      <c r="I124" s="54">
        <f>(NOW()-J124)*24</f>
        <v/>
      </c>
      <c r="J124" s="53" t="n">
        <v>46233.83137731482</v>
      </c>
      <c r="K124" s="53" t="n">
        <v>46234.16471064815</v>
      </c>
      <c r="L124">
        <f>IF(AND(F124&lt;&gt;"已参评好",I124&gt;=5),"超5小时未参评",IF(I124&gt;=7,"超7小时未参评",IF(I124&gt;=8,"超时未参评","")))</f>
        <v/>
      </c>
      <c r="M124" t="inlineStr"/>
    </row>
    <row r="125">
      <c r="A125" t="inlineStr">
        <is>
          <t>15994968292</t>
        </is>
      </c>
      <c r="B125" s="53" t="n">
        <v>46233.80046296296</v>
      </c>
      <c r="C125" t="inlineStr">
        <is>
          <t>饶平北片工作站</t>
        </is>
      </c>
      <c r="D125" t="inlineStr">
        <is>
          <t>詹进链</t>
        </is>
      </c>
      <c r="E125" t="inlineStr">
        <is>
          <t>詹蔚均</t>
        </is>
      </c>
      <c r="G125" t="inlineStr">
        <is>
          <t>未超8小时</t>
        </is>
      </c>
      <c r="H125" t="inlineStr">
        <is>
          <t>是</t>
        </is>
      </c>
      <c r="I125" s="54">
        <f>(NOW()-J125)*24</f>
        <v/>
      </c>
      <c r="J125" s="53" t="n">
        <v>46233.88379629629</v>
      </c>
      <c r="K125" s="53" t="n">
        <v>46234.21712962963</v>
      </c>
      <c r="L125">
        <f>IF(AND(F125&lt;&gt;"已参评好",I125&gt;=5),"超5小时未参评",IF(I125&gt;=7,"超7小时未参评",IF(I125&gt;=8,"超时未参评","")))</f>
        <v/>
      </c>
      <c r="M125" t="inlineStr"/>
    </row>
    <row r="126">
      <c r="A126" t="inlineStr">
        <is>
          <t>13502556168</t>
        </is>
      </c>
      <c r="B126" s="53" t="n">
        <v>46233.68099537037</v>
      </c>
      <c r="C126" t="inlineStr">
        <is>
          <t>饶平中片工作站</t>
        </is>
      </c>
      <c r="D126" t="inlineStr">
        <is>
          <t>郑洽祥</t>
        </is>
      </c>
      <c r="E126" t="inlineStr">
        <is>
          <t>张远彪</t>
        </is>
      </c>
      <c r="G126" t="inlineStr">
        <is>
          <t>未超8小时</t>
        </is>
      </c>
      <c r="H126" t="inlineStr">
        <is>
          <t>是</t>
        </is>
      </c>
      <c r="I126" s="54">
        <f>(NOW()-J126)*24</f>
        <v/>
      </c>
      <c r="J126" s="53" t="n">
        <v>46233.76432870371</v>
      </c>
      <c r="K126" s="53" t="n">
        <v>46234.09766203703</v>
      </c>
      <c r="L126">
        <f>IF(AND(F126&lt;&gt;"已参评好",I126&gt;=5),"超5小时未参评",IF(I126&gt;=7,"超7小时未参评",IF(I126&gt;=8,"超时未参评","")))</f>
        <v/>
      </c>
      <c r="M126" t="inlineStr"/>
    </row>
    <row r="127">
      <c r="A127" t="inlineStr">
        <is>
          <t>13435591391</t>
        </is>
      </c>
      <c r="B127" s="53" t="n">
        <v>46233.65579861111</v>
      </c>
      <c r="C127" t="inlineStr">
        <is>
          <t>市区城北工作站</t>
        </is>
      </c>
      <c r="D127" t="inlineStr">
        <is>
          <t>陆锐荣</t>
        </is>
      </c>
      <c r="E127" t="inlineStr">
        <is>
          <t>张泽鸿</t>
        </is>
      </c>
      <c r="G127" t="inlineStr">
        <is>
          <t>未超8小时</t>
        </is>
      </c>
      <c r="H127" t="inlineStr">
        <is>
          <t>是</t>
        </is>
      </c>
      <c r="I127" s="54">
        <f>(NOW()-J127)*24</f>
        <v/>
      </c>
      <c r="J127" s="53" t="n">
        <v>46233.73913194444</v>
      </c>
      <c r="K127" s="53" t="n">
        <v>46234.07246527778</v>
      </c>
      <c r="L127">
        <f>IF(AND(F127&lt;&gt;"已参评好",I127&gt;=5),"超5小时未参评",IF(I127&gt;=7,"超7小时未参评",IF(I127&gt;=8,"超时未参评","")))</f>
        <v/>
      </c>
      <c r="M127" t="inlineStr"/>
    </row>
    <row r="128">
      <c r="A128" t="inlineStr">
        <is>
          <t>13690030778</t>
        </is>
      </c>
      <c r="B128" s="53" t="n">
        <v>46233.68912037037</v>
      </c>
      <c r="C128" t="inlineStr">
        <is>
          <t>东界三镇工作站</t>
        </is>
      </c>
      <c r="D128" t="inlineStr">
        <is>
          <t>周少杰</t>
        </is>
      </c>
      <c r="E128" t="inlineStr">
        <is>
          <t>郑海浜</t>
        </is>
      </c>
      <c r="F128" t="inlineStr">
        <is>
          <t>已参评好</t>
        </is>
      </c>
      <c r="G128" t="inlineStr">
        <is>
          <t>未超8小时</t>
        </is>
      </c>
      <c r="H128" t="inlineStr">
        <is>
          <t>是</t>
        </is>
      </c>
      <c r="I128" s="54">
        <f>(NOW()-J128)*24</f>
        <v/>
      </c>
      <c r="J128" s="53" t="n">
        <v>46233.77245370371</v>
      </c>
      <c r="K128" s="53" t="n">
        <v>46234.10578703704</v>
      </c>
      <c r="L128">
        <f>IF(AND(F128&lt;&gt;"已参评好",I128&gt;=5),"超5小时未参评",IF(I128&gt;=7,"超7小时未参评",IF(I128&gt;=8,"超时未参评","")))</f>
        <v/>
      </c>
      <c r="M128" t="inlineStr">
        <is>
          <t>以评好</t>
        </is>
      </c>
    </row>
    <row r="129">
      <c r="A129" t="inlineStr">
        <is>
          <t>13534640530</t>
        </is>
      </c>
      <c r="B129" s="53" t="n">
        <v>46233.64641203704</v>
      </c>
      <c r="C129" t="inlineStr">
        <is>
          <t>古巷登塘工作站</t>
        </is>
      </c>
      <c r="D129" t="inlineStr">
        <is>
          <t>陈佳雄</t>
        </is>
      </c>
      <c r="E129" t="inlineStr">
        <is>
          <t>郑杰帆</t>
        </is>
      </c>
      <c r="G129" t="inlineStr">
        <is>
          <t>未超8小时</t>
        </is>
      </c>
      <c r="H129" t="inlineStr">
        <is>
          <t>是</t>
        </is>
      </c>
      <c r="I129" s="54">
        <f>(NOW()-J129)*24</f>
        <v/>
      </c>
      <c r="J129" s="53" t="n">
        <v>46233.72974537037</v>
      </c>
      <c r="K129" s="53" t="n">
        <v>46234.0630787037</v>
      </c>
      <c r="L129">
        <f>IF(AND(F129&lt;&gt;"已参评好",I129&gt;=5),"超5小时未参评",IF(I129&gt;=7,"超7小时未参评",IF(I129&gt;=8,"超时未参评","")))</f>
        <v/>
      </c>
      <c r="M129" t="inlineStr"/>
    </row>
    <row r="130">
      <c r="A130" t="inlineStr">
        <is>
          <t>13727959005</t>
        </is>
      </c>
      <c r="B130" s="53" t="n">
        <v>46233.66346064815</v>
      </c>
      <c r="C130" t="inlineStr">
        <is>
          <t>潮安城区工作站</t>
        </is>
      </c>
      <c r="D130" t="inlineStr">
        <is>
          <t>吴家鸣</t>
        </is>
      </c>
      <c r="E130" t="inlineStr">
        <is>
          <t>郑静亮</t>
        </is>
      </c>
      <c r="G130" t="inlineStr">
        <is>
          <t>未超8小时</t>
        </is>
      </c>
      <c r="H130" t="inlineStr">
        <is>
          <t>是</t>
        </is>
      </c>
      <c r="I130" s="54">
        <f>(NOW()-J130)*24</f>
        <v/>
      </c>
      <c r="J130" s="53" t="n">
        <v>46233.74679398148</v>
      </c>
      <c r="K130" s="53" t="n">
        <v>46234.08012731482</v>
      </c>
      <c r="L130">
        <f>IF(AND(F130&lt;&gt;"已参评好",I130&gt;=5),"超5小时未参评",IF(I130&gt;=7,"超7小时未参评",IF(I130&gt;=8,"超时未参评","")))</f>
        <v/>
      </c>
      <c r="M130" t="inlineStr"/>
    </row>
    <row r="131">
      <c r="A131" t="inlineStr">
        <is>
          <t>17707685785</t>
        </is>
      </c>
      <c r="B131" s="53" t="n">
        <v>46233.7277662037</v>
      </c>
      <c r="C131" t="inlineStr">
        <is>
          <t>饶平城区工作站</t>
        </is>
      </c>
      <c r="D131" t="inlineStr">
        <is>
          <t>陈泽鹏</t>
        </is>
      </c>
      <c r="E131" t="inlineStr">
        <is>
          <t>郑镇和</t>
        </is>
      </c>
      <c r="F131" t="inlineStr">
        <is>
          <t>已参评好</t>
        </is>
      </c>
      <c r="G131" t="inlineStr">
        <is>
          <t>未超8小时</t>
        </is>
      </c>
      <c r="H131" t="inlineStr">
        <is>
          <t>是</t>
        </is>
      </c>
      <c r="I131" s="54">
        <f>(NOW()-J131)*24</f>
        <v/>
      </c>
      <c r="J131" s="53" t="n">
        <v>46233.81109953704</v>
      </c>
      <c r="K131" s="53" t="n">
        <v>46234.14443287037</v>
      </c>
      <c r="L131">
        <f>IF(AND(F131&lt;&gt;"已参评好",I131&gt;=5),"超5小时未参评",IF(I131&gt;=7,"超7小时未参评",IF(I131&gt;=8,"超时未参评","")))</f>
        <v/>
      </c>
      <c r="M131" t="inlineStr">
        <is>
          <t>已参评</t>
        </is>
      </c>
    </row>
    <row r="132">
      <c r="A132" t="inlineStr">
        <is>
          <t>14739184364</t>
        </is>
      </c>
      <c r="B132" s="53" t="n">
        <v>46233.76381944444</v>
      </c>
      <c r="C132" t="inlineStr">
        <is>
          <t>饶平城区工作站</t>
        </is>
      </c>
      <c r="D132" t="inlineStr">
        <is>
          <t>陈泽鹏</t>
        </is>
      </c>
      <c r="E132" t="inlineStr">
        <is>
          <t>郑镇和</t>
        </is>
      </c>
      <c r="F132" t="inlineStr">
        <is>
          <t>已参评好</t>
        </is>
      </c>
      <c r="G132" t="inlineStr">
        <is>
          <t>未超8小时</t>
        </is>
      </c>
      <c r="H132" t="inlineStr">
        <is>
          <t>是</t>
        </is>
      </c>
      <c r="I132" s="54">
        <f>(NOW()-J132)*24</f>
        <v/>
      </c>
      <c r="J132" s="53" t="n">
        <v>46233.84715277778</v>
      </c>
      <c r="K132" s="53" t="n">
        <v>46234.18048611111</v>
      </c>
      <c r="L132">
        <f>IF(AND(F132&lt;&gt;"已参评好",I132&gt;=5),"超5小时未参评",IF(I132&gt;=7,"超7小时未参评",IF(I132&gt;=8,"超时未参评","")))</f>
        <v/>
      </c>
      <c r="M132" t="inlineStr">
        <is>
          <t>已参评</t>
        </is>
      </c>
    </row>
    <row r="133">
      <c r="A133" t="inlineStr">
        <is>
          <t>13828315971</t>
        </is>
      </c>
      <c r="B133" s="53" t="n">
        <v>46233.75899305556</v>
      </c>
      <c r="C133" t="inlineStr">
        <is>
          <t>市区城北工作站</t>
        </is>
      </c>
      <c r="D133" t="inlineStr">
        <is>
          <t>陆锐荣</t>
        </is>
      </c>
      <c r="E133" t="inlineStr">
        <is>
          <t>周君山</t>
        </is>
      </c>
      <c r="G133" t="inlineStr">
        <is>
          <t>未超8小时</t>
        </is>
      </c>
      <c r="H133" t="inlineStr">
        <is>
          <t>是</t>
        </is>
      </c>
      <c r="I133" s="54">
        <f>(NOW()-J133)*24</f>
        <v/>
      </c>
      <c r="J133" s="53" t="n">
        <v>46233.84232638889</v>
      </c>
      <c r="K133" s="53" t="n">
        <v>46234.17565972222</v>
      </c>
      <c r="L133">
        <f>IF(AND(F133&lt;&gt;"已参评好",I133&gt;=5),"超5小时未参评",IF(I133&gt;=7,"超7小时未参评",IF(I133&gt;=8,"超时未参评","")))</f>
        <v/>
      </c>
      <c r="M133" t="inlineStr"/>
    </row>
    <row r="134">
      <c r="A134" t="inlineStr">
        <is>
          <t>17707686725</t>
        </is>
      </c>
      <c r="B134" s="53" t="n">
        <v>46233.7166087963</v>
      </c>
      <c r="C134" t="inlineStr">
        <is>
          <t>市区城北工作站</t>
        </is>
      </c>
      <c r="D134" t="inlineStr">
        <is>
          <t>陆锐荣</t>
        </is>
      </c>
      <c r="E134" t="inlineStr">
        <is>
          <t>周君山</t>
        </is>
      </c>
      <c r="G134" t="inlineStr">
        <is>
          <t>未超8小时</t>
        </is>
      </c>
      <c r="H134" t="inlineStr">
        <is>
          <t>是</t>
        </is>
      </c>
      <c r="I134" s="54">
        <f>(NOW()-J134)*24</f>
        <v/>
      </c>
      <c r="J134" s="53" t="n">
        <v>46233.79994212963</v>
      </c>
      <c r="K134" s="53" t="n">
        <v>46234.13327546296</v>
      </c>
      <c r="L134">
        <f>IF(AND(F134&lt;&gt;"已参评好",I134&gt;=5),"超5小时未参评",IF(I134&gt;=7,"超7小时未参评",IF(I134&gt;=8,"超时未参评","")))</f>
        <v/>
      </c>
      <c r="M134" t="inlineStr"/>
    </row>
    <row r="135">
      <c r="A135" t="inlineStr">
        <is>
          <t>13500119955</t>
        </is>
      </c>
      <c r="B135" s="53" t="n">
        <v>46233.67530092593</v>
      </c>
      <c r="C135" t="inlineStr">
        <is>
          <t>潮安城区工作站</t>
        </is>
      </c>
      <c r="D135" t="inlineStr">
        <is>
          <t>吴家鸣</t>
        </is>
      </c>
      <c r="E135" t="inlineStr">
        <is>
          <t>庄树贤</t>
        </is>
      </c>
      <c r="G135" t="inlineStr">
        <is>
          <t>未超8小时</t>
        </is>
      </c>
      <c r="H135" t="inlineStr">
        <is>
          <t>是</t>
        </is>
      </c>
      <c r="I135" s="54">
        <f>(NOW()-J135)*24</f>
        <v/>
      </c>
      <c r="J135" s="53" t="n">
        <v>46233.75863425926</v>
      </c>
      <c r="K135" s="53" t="n">
        <v>46234.09196759259</v>
      </c>
      <c r="L135">
        <f>IF(AND(F135&lt;&gt;"已参评好",I135&gt;=5),"超5小时未参评",IF(I135&gt;=7,"超7小时未参评",IF(I135&gt;=8,"超时未参评","")))</f>
        <v/>
      </c>
      <c r="M135" t="inlineStr"/>
    </row>
    <row r="136">
      <c r="A136" t="inlineStr">
        <is>
          <t>13433790427</t>
        </is>
      </c>
      <c r="B136" s="53" t="n">
        <v>46233.69193287037</v>
      </c>
      <c r="C136" t="inlineStr">
        <is>
          <t>古巷登塘工作站</t>
        </is>
      </c>
      <c r="D136" t="inlineStr">
        <is>
          <t>陈佳雄</t>
        </is>
      </c>
      <c r="E136" t="inlineStr">
        <is>
          <t>庄钰洲</t>
        </is>
      </c>
      <c r="G136" t="inlineStr">
        <is>
          <t>未超8小时</t>
        </is>
      </c>
      <c r="H136" t="inlineStr">
        <is>
          <t>是</t>
        </is>
      </c>
      <c r="I136" s="54">
        <f>(NOW()-J136)*24</f>
        <v/>
      </c>
      <c r="J136" s="53" t="n">
        <v>46233.7752662037</v>
      </c>
      <c r="K136" s="53" t="n">
        <v>46234.10859953704</v>
      </c>
      <c r="L136">
        <f>IF(AND(F136&lt;&gt;"已参评好",I136&gt;=5),"超5小时未参评",IF(I136&gt;=7,"超7小时未参评",IF(I136&gt;=8,"超时未参评","")))</f>
        <v/>
      </c>
      <c r="M136" t="inlineStr"/>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S25"/>
  <sheetViews>
    <sheetView tabSelected="1" workbookViewId="0">
      <selection activeCell="B25" sqref="B25"/>
    </sheetView>
  </sheetViews>
  <sheetFormatPr baseColWidth="8" defaultColWidth="9.23076923076923" defaultRowHeight="16.8"/>
  <cols>
    <col width="20" customWidth="1" style="1" min="1" max="1"/>
    <col width="7.38461538461539" customWidth="1" style="1" min="2" max="2"/>
    <col width="10.0769230769231" customWidth="1" style="1" min="3" max="3"/>
    <col width="14" customWidth="1" style="1" min="4" max="4"/>
    <col width="19.1538461538462" customWidth="1" style="1" min="5" max="5"/>
    <col width="14.2596153846154" customWidth="1" style="1" min="6" max="6"/>
    <col width="21.0769230769231" customWidth="1" style="1" min="7" max="7"/>
    <col width="7.38461538461539" customWidth="1" style="1" min="8" max="8"/>
    <col width="10.0769230769231" customWidth="1" style="1" min="9" max="9"/>
    <col width="14" customWidth="1" style="1" min="10" max="10"/>
    <col width="19.1538461538462" customWidth="1" style="1" min="11" max="11"/>
    <col width="16.3461538461538" customWidth="1" style="1" min="12" max="12"/>
    <col width="21.0769230769231" customWidth="1" style="1" min="13" max="13"/>
    <col width="7.38461538461539" customWidth="1" style="1" min="14" max="14"/>
    <col width="10.0769230769231" customWidth="1" style="1" min="15" max="15"/>
    <col width="14" customWidth="1" style="1" min="16" max="16"/>
    <col width="19.1538461538462" customWidth="1" style="1" min="17" max="17"/>
    <col width="12.1538461538462" customWidth="1" style="1" min="18" max="18"/>
    <col width="21.0769230769231" customWidth="1" style="1" min="19" max="19"/>
  </cols>
  <sheetData>
    <row r="1">
      <c r="A1" s="2" t="inlineStr">
        <is>
          <t>工作站/中心</t>
        </is>
      </c>
      <c r="B1" s="3" t="inlineStr">
        <is>
          <t>故障</t>
        </is>
      </c>
      <c r="C1" s="4" t="n"/>
      <c r="D1" s="4" t="n"/>
      <c r="E1" s="4" t="n"/>
      <c r="F1" s="4" t="n"/>
      <c r="G1" s="5" t="n"/>
      <c r="H1" s="6" t="inlineStr">
        <is>
          <t>开通</t>
        </is>
      </c>
      <c r="I1" s="4" t="n"/>
      <c r="J1" s="4" t="n"/>
      <c r="K1" s="4" t="n"/>
      <c r="L1" s="4" t="n"/>
      <c r="M1" s="5" t="n"/>
      <c r="N1" s="7" t="inlineStr">
        <is>
          <t>汇总</t>
        </is>
      </c>
      <c r="O1" s="4" t="n"/>
      <c r="P1" s="4" t="n"/>
      <c r="Q1" s="4" t="n"/>
      <c r="R1" s="4" t="n"/>
      <c r="S1" s="5" t="n"/>
    </row>
    <row r="2">
      <c r="A2" s="8" t="n"/>
      <c r="B2" s="9" t="n"/>
      <c r="C2" s="10" t="n"/>
      <c r="D2" s="10" t="n"/>
      <c r="E2" s="10" t="n"/>
      <c r="F2" s="10" t="n"/>
      <c r="G2" s="11" t="n"/>
      <c r="H2" s="9" t="n"/>
      <c r="I2" s="10" t="n"/>
      <c r="J2" s="10" t="n"/>
      <c r="K2" s="10" t="n"/>
      <c r="L2" s="10" t="n"/>
      <c r="M2" s="11" t="n"/>
      <c r="N2" s="9" t="n"/>
      <c r="O2" s="10" t="n"/>
      <c r="P2" s="10" t="n"/>
      <c r="Q2" s="10" t="n"/>
      <c r="R2" s="10" t="n"/>
      <c r="S2" s="11" t="n"/>
    </row>
    <row r="3" ht="20.4" customHeight="1" s="1">
      <c r="A3" s="12" t="n"/>
      <c r="B3" s="3" t="inlineStr">
        <is>
          <t>数量</t>
        </is>
      </c>
      <c r="C3" s="3" t="inlineStr">
        <is>
          <t>反馈数</t>
        </is>
      </c>
      <c r="D3" s="3" t="inlineStr">
        <is>
          <t>反馈比</t>
        </is>
      </c>
      <c r="E3" s="3" t="inlineStr">
        <is>
          <t>反馈已参评数</t>
        </is>
      </c>
      <c r="F3" s="3" t="inlineStr">
        <is>
          <t>参评比</t>
        </is>
      </c>
      <c r="G3" s="3" t="inlineStr">
        <is>
          <t>超5小时未参评</t>
        </is>
      </c>
      <c r="H3" s="6" t="inlineStr">
        <is>
          <t>数量</t>
        </is>
      </c>
      <c r="I3" s="6" t="inlineStr">
        <is>
          <t>反馈数</t>
        </is>
      </c>
      <c r="J3" s="6" t="inlineStr">
        <is>
          <t>反馈比</t>
        </is>
      </c>
      <c r="K3" s="6" t="inlineStr">
        <is>
          <t>反馈已参评数</t>
        </is>
      </c>
      <c r="L3" s="6" t="inlineStr">
        <is>
          <t>参评比</t>
        </is>
      </c>
      <c r="M3" s="6" t="inlineStr">
        <is>
          <t>超5小时未参评</t>
        </is>
      </c>
      <c r="N3" s="7" t="inlineStr">
        <is>
          <t>数量</t>
        </is>
      </c>
      <c r="O3" s="7" t="inlineStr">
        <is>
          <t>反馈数</t>
        </is>
      </c>
      <c r="P3" s="7" t="inlineStr">
        <is>
          <t>反馈比</t>
        </is>
      </c>
      <c r="Q3" s="7" t="inlineStr">
        <is>
          <t>反馈已参评数</t>
        </is>
      </c>
      <c r="R3" s="7" t="inlineStr">
        <is>
          <t>参评比</t>
        </is>
      </c>
      <c r="S3" s="7" t="inlineStr">
        <is>
          <t>超5小时参评</t>
        </is>
      </c>
    </row>
    <row r="4" ht="21" customHeight="1" s="1">
      <c r="A4" s="13" t="inlineStr">
        <is>
          <t>瓷都枫溪工作站</t>
        </is>
      </c>
      <c r="B4" s="3">
        <f>COUNTIF(Sheet1!K:K,A4)</f>
        <v/>
      </c>
      <c r="C4" s="3">
        <f>COUNTIFS(Sheet1!K:K,A4,Sheet1!A:A,"&lt;&gt;")</f>
        <v/>
      </c>
      <c r="D4" s="14">
        <f>C4/B4</f>
        <v/>
      </c>
      <c r="E4" s="3">
        <f>COUNTIFS(Sheet1!K:K,A4,Sheet1!A:A,"已参评好")</f>
        <v/>
      </c>
      <c r="F4" s="14">
        <f>E4/B4</f>
        <v/>
      </c>
      <c r="G4" s="3">
        <f>COUNTIFS(Sheet1!K:K,A4,Sheet1!F:F,"&gt;=5",Sheet1!A:A,"&lt;&gt;已参评好")</f>
        <v/>
      </c>
      <c r="H4" s="6">
        <f>COUNTIF(Sheet2!C:C,A4)</f>
        <v/>
      </c>
      <c r="I4" s="6">
        <f>COUNTIFS(Sheet2!C:C,A4,Sheet2!F:F,"&lt;&gt;")</f>
        <v/>
      </c>
      <c r="J4" s="15">
        <f>I4/H4</f>
        <v/>
      </c>
      <c r="K4" s="6">
        <f>COUNTIFS(Sheet2!C:C,A4,Sheet2!F:F,"已参评好")</f>
        <v/>
      </c>
      <c r="L4" s="15">
        <f>K4/H4</f>
        <v/>
      </c>
      <c r="M4" s="6">
        <f>COUNTIFS(Sheet2!C:C,A4,Sheet2!I:I,"&gt;=5",Sheet2!F:F,"&lt;&gt;已参评好")</f>
        <v/>
      </c>
      <c r="N4" s="7">
        <f>SUM(B4,H4)</f>
        <v/>
      </c>
      <c r="O4" s="7">
        <f>SUM(C4,I4)</f>
        <v/>
      </c>
      <c r="P4" s="16">
        <f>O4/N4</f>
        <v/>
      </c>
      <c r="Q4" s="7">
        <f>K4+E4</f>
        <v/>
      </c>
      <c r="R4" s="16">
        <f>Q4/N4</f>
        <v/>
      </c>
      <c r="S4" s="7">
        <f>M4+G4</f>
        <v/>
      </c>
    </row>
    <row r="5" ht="21" customHeight="1" s="1">
      <c r="A5" s="13" t="inlineStr">
        <is>
          <t>市区城北工作站</t>
        </is>
      </c>
      <c r="B5" s="3">
        <f>COUNTIF(Sheet1!K:K,A5)</f>
        <v/>
      </c>
      <c r="C5" s="3">
        <f>COUNTIFS(Sheet1!K:K,A5,Sheet1!A:A,"&lt;&gt;")</f>
        <v/>
      </c>
      <c r="D5" s="14">
        <f>C5/B5</f>
        <v/>
      </c>
      <c r="E5" s="3">
        <f>COUNTIFS(Sheet1!K:K,A5,Sheet1!A:A,"已参评好")</f>
        <v/>
      </c>
      <c r="F5" s="14">
        <f>E5/B5</f>
        <v/>
      </c>
      <c r="G5" s="3">
        <f>COUNTIFS(Sheet1!K:K,A5,Sheet1!F:F,"&gt;=5",Sheet1!A:A,"&lt;&gt;已参评好")</f>
        <v/>
      </c>
      <c r="H5" s="6">
        <f>COUNTIF(Sheet2!C:C,A5)</f>
        <v/>
      </c>
      <c r="I5" s="6">
        <f>COUNTIFS(Sheet2!C:C,A5,Sheet2!F:F,"&lt;&gt;")</f>
        <v/>
      </c>
      <c r="J5" s="15">
        <f>I5/H5</f>
        <v/>
      </c>
      <c r="K5" s="6">
        <f>COUNTIFS(Sheet2!C:C,A5,Sheet2!F:F,"已参评好")</f>
        <v/>
      </c>
      <c r="L5" s="15">
        <f>K5/H5</f>
        <v/>
      </c>
      <c r="M5" s="6">
        <f>COUNTIFS(Sheet2!C:C,A5,Sheet2!I:I,"&gt;=5",Sheet2!F:F,"&lt;&gt;已参评好")</f>
        <v/>
      </c>
      <c r="N5" s="7">
        <f>SUM(B5,H5)</f>
        <v/>
      </c>
      <c r="O5" s="7">
        <f>SUM(C5,I5)</f>
        <v/>
      </c>
      <c r="P5" s="16">
        <f>O5/N5</f>
        <v/>
      </c>
      <c r="Q5" s="7">
        <f>K5+E5</f>
        <v/>
      </c>
      <c r="R5" s="16">
        <f>Q5/N5</f>
        <v/>
      </c>
      <c r="S5" s="7">
        <f>M5+G5</f>
        <v/>
      </c>
    </row>
    <row r="6" ht="21" customHeight="1" s="1">
      <c r="A6" s="13" t="inlineStr">
        <is>
          <t>市区城南工作站</t>
        </is>
      </c>
      <c r="B6" s="3">
        <f>COUNTIF(Sheet1!K:K,A6)</f>
        <v/>
      </c>
      <c r="C6" s="3">
        <f>COUNTIFS(Sheet1!K:K,A6,Sheet1!A:A,"&lt;&gt;")</f>
        <v/>
      </c>
      <c r="D6" s="14">
        <f>C6/B6</f>
        <v/>
      </c>
      <c r="E6" s="3">
        <f>COUNTIFS(Sheet1!K:K,A6,Sheet1!A:A,"已参评好")</f>
        <v/>
      </c>
      <c r="F6" s="14">
        <f>E6/B6</f>
        <v/>
      </c>
      <c r="G6" s="3">
        <f>COUNTIFS(Sheet1!K:K,A6,Sheet1!F:F,"&gt;=5",Sheet1!A:A,"&lt;&gt;已参评好")</f>
        <v/>
      </c>
      <c r="H6" s="6">
        <f>COUNTIF(Sheet2!C:C,A6)</f>
        <v/>
      </c>
      <c r="I6" s="6">
        <f>COUNTIFS(Sheet2!C:C,A6,Sheet2!F:F,"&lt;&gt;")</f>
        <v/>
      </c>
      <c r="J6" s="15">
        <f>I6/H6</f>
        <v/>
      </c>
      <c r="K6" s="6">
        <f>COUNTIFS(Sheet2!C:C,A6,Sheet2!F:F,"已参评好")</f>
        <v/>
      </c>
      <c r="L6" s="15">
        <f>K6/H6</f>
        <v/>
      </c>
      <c r="M6" s="6">
        <f>COUNTIFS(Sheet2!C:C,A6,Sheet2!I:I,"&gt;=5",Sheet2!F:F,"&lt;&gt;已参评好")</f>
        <v/>
      </c>
      <c r="N6" s="7">
        <f>SUM(B6,H6)</f>
        <v/>
      </c>
      <c r="O6" s="7">
        <f>SUM(C6,I6)</f>
        <v/>
      </c>
      <c r="P6" s="16">
        <f>O6/N6</f>
        <v/>
      </c>
      <c r="Q6" s="7">
        <f>K6+E6</f>
        <v/>
      </c>
      <c r="R6" s="16">
        <f>Q6/N6</f>
        <v/>
      </c>
      <c r="S6" s="7">
        <f>M6+G6</f>
        <v/>
      </c>
    </row>
    <row r="7" ht="21" customHeight="1" s="1">
      <c r="A7" s="13" t="inlineStr">
        <is>
          <t>磷官铁工作站</t>
        </is>
      </c>
      <c r="B7" s="3">
        <f>COUNTIF(Sheet1!K:K,A7)</f>
        <v/>
      </c>
      <c r="C7" s="3">
        <f>COUNTIFS(Sheet1!K:K,A7,Sheet1!A:A,"&lt;&gt;")</f>
        <v/>
      </c>
      <c r="D7" s="14">
        <f>C7/B7</f>
        <v/>
      </c>
      <c r="E7" s="3">
        <f>COUNTIFS(Sheet1!K:K,A7,Sheet1!A:A,"已参评好")</f>
        <v/>
      </c>
      <c r="F7" s="14">
        <f>E7/B7</f>
        <v/>
      </c>
      <c r="G7" s="3">
        <f>COUNTIFS(Sheet1!K:K,A7,Sheet1!F:F,"&gt;=5",Sheet1!A:A,"&lt;&gt;已参评好")</f>
        <v/>
      </c>
      <c r="H7" s="6">
        <f>COUNTIF(Sheet2!C:C,A7)</f>
        <v/>
      </c>
      <c r="I7" s="6">
        <f>COUNTIFS(Sheet2!C:C,A7,Sheet2!F:F,"&lt;&gt;")</f>
        <v/>
      </c>
      <c r="J7" s="15">
        <f>I7/H7</f>
        <v/>
      </c>
      <c r="K7" s="6">
        <f>COUNTIFS(Sheet2!C:C,A7,Sheet2!F:F,"已参评好")</f>
        <v/>
      </c>
      <c r="L7" s="15">
        <f>K7/H7</f>
        <v/>
      </c>
      <c r="M7" s="6">
        <f>COUNTIFS(Sheet2!C:C,A7,Sheet2!I:I,"&gt;=5",Sheet2!F:F,"&lt;&gt;已参评好")</f>
        <v/>
      </c>
      <c r="N7" s="7">
        <f>SUM(B7,H7)</f>
        <v/>
      </c>
      <c r="O7" s="7">
        <f>SUM(C7,I7)</f>
        <v/>
      </c>
      <c r="P7" s="16">
        <f>O7/N7</f>
        <v/>
      </c>
      <c r="Q7" s="7">
        <f>K7+E7</f>
        <v/>
      </c>
      <c r="R7" s="16">
        <f>Q7/N7</f>
        <v/>
      </c>
      <c r="S7" s="7">
        <f>M7+G7</f>
        <v/>
      </c>
    </row>
    <row r="8" ht="21" customHeight="1" s="1">
      <c r="A8" s="13" t="inlineStr">
        <is>
          <t>韩江新城工作站</t>
        </is>
      </c>
      <c r="B8" s="3">
        <f>COUNTIF(Sheet1!K:K,A8)</f>
        <v/>
      </c>
      <c r="C8" s="3">
        <f>COUNTIFS(Sheet1!K:K,A8,Sheet1!A:A,"&lt;&gt;")</f>
        <v/>
      </c>
      <c r="D8" s="14">
        <f>C8/B8</f>
        <v/>
      </c>
      <c r="E8" s="3">
        <f>COUNTIFS(Sheet1!K:K,A8,Sheet1!A:A,"已参评好")</f>
        <v/>
      </c>
      <c r="F8" s="14">
        <f>E8/B8</f>
        <v/>
      </c>
      <c r="G8" s="3">
        <f>COUNTIFS(Sheet1!K:K,A8,Sheet1!F:F,"&gt;=5",Sheet1!A:A,"&lt;&gt;已参评好")</f>
        <v/>
      </c>
      <c r="H8" s="6">
        <f>COUNTIF(Sheet2!C:C,A8)</f>
        <v/>
      </c>
      <c r="I8" s="6">
        <f>COUNTIFS(Sheet2!C:C,A8,Sheet2!F:F,"&lt;&gt;")</f>
        <v/>
      </c>
      <c r="J8" s="15">
        <f>I8/H8</f>
        <v/>
      </c>
      <c r="K8" s="6">
        <f>COUNTIFS(Sheet2!C:C,A8,Sheet2!F:F,"已参评好")</f>
        <v/>
      </c>
      <c r="L8" s="15">
        <f>K8/H8</f>
        <v/>
      </c>
      <c r="M8" s="6">
        <f>COUNTIFS(Sheet2!C:C,A8,Sheet2!I:I,"&gt;=5",Sheet2!F:F,"&lt;&gt;已参评好")</f>
        <v/>
      </c>
      <c r="N8" s="7">
        <f>SUM(B8,H8)</f>
        <v/>
      </c>
      <c r="O8" s="7">
        <f>SUM(C8,I8)</f>
        <v/>
      </c>
      <c r="P8" s="16">
        <f>O8/N8</f>
        <v/>
      </c>
      <c r="Q8" s="7">
        <f>K8+E8</f>
        <v/>
      </c>
      <c r="R8" s="16">
        <f>Q8/N8</f>
        <v/>
      </c>
      <c r="S8" s="7">
        <f>M8+G8</f>
        <v/>
      </c>
    </row>
    <row r="9" ht="21" customHeight="1" s="1">
      <c r="A9" s="17" t="inlineStr">
        <is>
          <t>市区中心</t>
        </is>
      </c>
      <c r="B9" s="18">
        <f>SUM(B4:B8)</f>
        <v/>
      </c>
      <c r="C9" s="18">
        <f>SUM(C4:C8)</f>
        <v/>
      </c>
      <c r="D9" s="19">
        <f>C9/B9</f>
        <v/>
      </c>
      <c r="E9" s="18">
        <f>SUM(E4:E8)</f>
        <v/>
      </c>
      <c r="F9" s="19">
        <f>E9/B9</f>
        <v/>
      </c>
      <c r="G9" s="18">
        <f>SUM(G4:G8)</f>
        <v/>
      </c>
      <c r="H9" s="18">
        <f>SUM(H4:H8)</f>
        <v/>
      </c>
      <c r="I9" s="18">
        <f>SUM(I4:I8)</f>
        <v/>
      </c>
      <c r="J9" s="19">
        <f>I9/H9</f>
        <v/>
      </c>
      <c r="K9" s="18">
        <f>SUM(K4:K8)</f>
        <v/>
      </c>
      <c r="L9" s="19">
        <f>K9/H9</f>
        <v/>
      </c>
      <c r="M9" s="18">
        <f>SUM(M4:M8)</f>
        <v/>
      </c>
      <c r="N9" s="18">
        <f>SUM(N4:N8)</f>
        <v/>
      </c>
      <c r="O9" s="18">
        <f>SUM(O4:O8)</f>
        <v/>
      </c>
      <c r="P9" s="19">
        <f>O9/N9</f>
        <v/>
      </c>
      <c r="Q9" s="18">
        <f>K9+E9</f>
        <v/>
      </c>
      <c r="R9" s="19">
        <f>Q9/N9</f>
        <v/>
      </c>
      <c r="S9" s="18">
        <f>M9+G9</f>
        <v/>
      </c>
    </row>
    <row r="10" ht="21" customHeight="1" s="1">
      <c r="A10" s="13" t="inlineStr">
        <is>
          <t>潮安城区工作站</t>
        </is>
      </c>
      <c r="B10" s="3">
        <f>COUNTIF(Sheet1!K:K,A10)</f>
        <v/>
      </c>
      <c r="C10" s="3">
        <f>COUNTIFS(Sheet1!K:K,A10,Sheet1!A:A,"&lt;&gt;")</f>
        <v/>
      </c>
      <c r="D10" s="14">
        <f>C10/B10</f>
        <v/>
      </c>
      <c r="E10" s="3">
        <f>COUNTIFS(Sheet1!K:K,A10,Sheet1!A:A,"已参评好")</f>
        <v/>
      </c>
      <c r="F10" s="14">
        <f>E10/B10</f>
        <v/>
      </c>
      <c r="G10" s="3">
        <f>COUNTIFS(Sheet1!K:K,A10,Sheet1!F:F,"&gt;=5",Sheet1!A:A,"&lt;&gt;已参评好")</f>
        <v/>
      </c>
      <c r="H10" s="6">
        <f>COUNTIF(Sheet2!C:C,A10)</f>
        <v/>
      </c>
      <c r="I10" s="6">
        <f>COUNTIFS(Sheet2!C:C,A10,Sheet2!F:F,"&lt;&gt;")</f>
        <v/>
      </c>
      <c r="J10" s="15">
        <f>I10/H10</f>
        <v/>
      </c>
      <c r="K10" s="6">
        <f>COUNTIFS(Sheet2!C:C,A10,Sheet2!F:F,"已参评好")</f>
        <v/>
      </c>
      <c r="L10" s="15">
        <f>K10/H10</f>
        <v/>
      </c>
      <c r="M10" s="6">
        <f>COUNTIFS(Sheet2!C:C,A10,Sheet2!I:I,"&gt;=5",Sheet2!F:F,"&lt;&gt;已参评好")</f>
        <v/>
      </c>
      <c r="N10" s="7">
        <f>SUM(B10,H10)</f>
        <v/>
      </c>
      <c r="O10" s="7">
        <f>SUM(C10,I10)</f>
        <v/>
      </c>
      <c r="P10" s="16">
        <f>O10/N10</f>
        <v/>
      </c>
      <c r="Q10" s="7">
        <f>K10+E10</f>
        <v/>
      </c>
      <c r="R10" s="16">
        <f>Q10/N10</f>
        <v/>
      </c>
      <c r="S10" s="7">
        <f>M10+G10</f>
        <v/>
      </c>
    </row>
    <row r="11" ht="21" customHeight="1" s="1">
      <c r="A11" s="13" t="inlineStr">
        <is>
          <t>彩塘东凤工作站</t>
        </is>
      </c>
      <c r="B11" s="3">
        <f>COUNTIF(Sheet1!K:K,A11)</f>
        <v/>
      </c>
      <c r="C11" s="3">
        <f>COUNTIFS(Sheet1!K:K,A11,Sheet1!A:A,"&lt;&gt;")</f>
        <v/>
      </c>
      <c r="D11" s="14">
        <f>C11/B11</f>
        <v/>
      </c>
      <c r="E11" s="3">
        <f>COUNTIFS(Sheet1!K:K,A11,Sheet1!A:A,"已参评好")</f>
        <v/>
      </c>
      <c r="F11" s="14">
        <f>E11/B11</f>
        <v/>
      </c>
      <c r="G11" s="3">
        <f>COUNTIFS(Sheet1!K:K,A11,Sheet1!F:F,"&gt;=5",Sheet1!A:A,"&lt;&gt;已参评好")</f>
        <v/>
      </c>
      <c r="H11" s="6">
        <f>COUNTIF(Sheet2!C:C,A11)</f>
        <v/>
      </c>
      <c r="I11" s="6">
        <f>COUNTIFS(Sheet2!C:C,A11,Sheet2!F:F,"&lt;&gt;")</f>
        <v/>
      </c>
      <c r="J11" s="15">
        <f>I11/H11</f>
        <v/>
      </c>
      <c r="K11" s="6">
        <f>COUNTIFS(Sheet2!C:C,A11,Sheet2!F:F,"已参评好")</f>
        <v/>
      </c>
      <c r="L11" s="15">
        <f>K11/H11</f>
        <v/>
      </c>
      <c r="M11" s="6">
        <f>COUNTIFS(Sheet2!C:C,A11,Sheet2!I:I,"&gt;=5",Sheet2!F:F,"&lt;&gt;已参评好")</f>
        <v/>
      </c>
      <c r="N11" s="7">
        <f>SUM(B11,H11)</f>
        <v/>
      </c>
      <c r="O11" s="7">
        <f>SUM(C11,I11)</f>
        <v/>
      </c>
      <c r="P11" s="16">
        <f>O11/N11</f>
        <v/>
      </c>
      <c r="Q11" s="7">
        <f>K11+E11</f>
        <v/>
      </c>
      <c r="R11" s="16">
        <f>Q11/N11</f>
        <v/>
      </c>
      <c r="S11" s="7">
        <f>M11+G11</f>
        <v/>
      </c>
    </row>
    <row r="12" ht="21" customHeight="1" s="1">
      <c r="A12" s="13" t="inlineStr">
        <is>
          <t>高铁三镇工作站</t>
        </is>
      </c>
      <c r="B12" s="3">
        <f>COUNTIF(Sheet1!K:K,A12)</f>
        <v/>
      </c>
      <c r="C12" s="3">
        <f>COUNTIFS(Sheet1!K:K,A12,Sheet1!A:A,"&lt;&gt;")</f>
        <v/>
      </c>
      <c r="D12" s="14">
        <f>C12/B12</f>
        <v/>
      </c>
      <c r="E12" s="3">
        <f>COUNTIFS(Sheet1!K:K,A12,Sheet1!A:A,"已参评好")</f>
        <v/>
      </c>
      <c r="F12" s="14">
        <f>E12/B12</f>
        <v/>
      </c>
      <c r="G12" s="3">
        <f>COUNTIFS(Sheet1!K:K,A12,Sheet1!F:F,"&gt;=5",Sheet1!A:A,"&lt;&gt;已参评好")</f>
        <v/>
      </c>
      <c r="H12" s="6">
        <f>COUNTIF(Sheet2!C:C,A12)</f>
        <v/>
      </c>
      <c r="I12" s="6">
        <f>COUNTIFS(Sheet2!C:C,A12,Sheet2!F:F,"&lt;&gt;")</f>
        <v/>
      </c>
      <c r="J12" s="15">
        <f>I12/H12</f>
        <v/>
      </c>
      <c r="K12" s="6">
        <f>COUNTIFS(Sheet2!C:C,A12,Sheet2!F:F,"已参评好")</f>
        <v/>
      </c>
      <c r="L12" s="15">
        <f>K12/H12</f>
        <v/>
      </c>
      <c r="M12" s="6">
        <f>COUNTIFS(Sheet2!C:C,A12,Sheet2!I:I,"&gt;=5",Sheet2!F:F,"&lt;&gt;已参评好")</f>
        <v/>
      </c>
      <c r="N12" s="7">
        <f>SUM(B12,H12)</f>
        <v/>
      </c>
      <c r="O12" s="7">
        <f>SUM(C12,I12)</f>
        <v/>
      </c>
      <c r="P12" s="16">
        <f>O12/N12</f>
        <v/>
      </c>
      <c r="Q12" s="7">
        <f>K12+E12</f>
        <v/>
      </c>
      <c r="R12" s="16">
        <f>Q12/N12</f>
        <v/>
      </c>
      <c r="S12" s="7">
        <f>M12+G12</f>
        <v/>
      </c>
    </row>
    <row r="13" ht="21" customHeight="1" s="1">
      <c r="A13" s="13" t="inlineStr">
        <is>
          <t>浮洋网格</t>
        </is>
      </c>
      <c r="B13" s="3">
        <f>COUNTIF(Sheet1!K:K,A13)</f>
        <v/>
      </c>
      <c r="C13" s="3">
        <f>COUNTIFS(Sheet1!K:K,A13,Sheet1!A:A,"&lt;&gt;")</f>
        <v/>
      </c>
      <c r="D13" s="14">
        <f>C13/B13</f>
        <v/>
      </c>
      <c r="E13" s="3">
        <f>COUNTIFS(Sheet1!K:K,A13,Sheet1!A:A,"已参评好")</f>
        <v/>
      </c>
      <c r="F13" s="14">
        <f>E13/B13</f>
        <v/>
      </c>
      <c r="G13" s="3">
        <f>COUNTIFS(Sheet1!K:K,A13,Sheet1!F:F,"&gt;=5",Sheet1!A:A,"&lt;&gt;已参评好")</f>
        <v/>
      </c>
      <c r="H13" s="6">
        <f>COUNTIF(Sheet2!C:C,A13)</f>
        <v/>
      </c>
      <c r="I13" s="6">
        <f>COUNTIFS(Sheet2!C:C,A13,Sheet2!F:F,"&lt;&gt;")</f>
        <v/>
      </c>
      <c r="J13" s="15">
        <f>I13/H13</f>
        <v/>
      </c>
      <c r="K13" s="6">
        <f>COUNTIFS(Sheet2!C:C,A13,Sheet2!F:F,"已参评好")</f>
        <v/>
      </c>
      <c r="L13" s="15">
        <f>K13/H13</f>
        <v/>
      </c>
      <c r="M13" s="6">
        <f>COUNTIFS(Sheet2!C:C,A13,Sheet2!I:I,"&gt;=5",Sheet2!F:F,"&lt;&gt;已参评好")</f>
        <v/>
      </c>
      <c r="N13" s="7">
        <f>SUM(B13,H13)</f>
        <v/>
      </c>
      <c r="O13" s="7">
        <f>SUM(C13,I13)</f>
        <v/>
      </c>
      <c r="P13" s="16">
        <f>O13/N13</f>
        <v/>
      </c>
      <c r="Q13" s="7">
        <f>K13+E13</f>
        <v/>
      </c>
      <c r="R13" s="16">
        <f>Q13/N13</f>
        <v/>
      </c>
      <c r="S13" s="7">
        <f>M13+G13</f>
        <v/>
      </c>
    </row>
    <row r="14" ht="21" customHeight="1" s="1">
      <c r="A14" s="13" t="inlineStr">
        <is>
          <t>凤塘镇区工作站</t>
        </is>
      </c>
      <c r="B14" s="3">
        <f>COUNTIF(Sheet1!K:K,A14)</f>
        <v/>
      </c>
      <c r="C14" s="3">
        <f>COUNTIFS(Sheet1!K:K,A14,Sheet1!A:A,"&lt;&gt;")</f>
        <v/>
      </c>
      <c r="D14" s="14">
        <f>C14/B14</f>
        <v/>
      </c>
      <c r="E14" s="3">
        <f>COUNTIFS(Sheet1!K:K,A14,Sheet1!A:A,"已参评好")</f>
        <v/>
      </c>
      <c r="F14" s="14">
        <f>E14/B14</f>
        <v/>
      </c>
      <c r="G14" s="3">
        <f>COUNTIFS(Sheet1!K:K,A14,Sheet1!F:F,"&gt;=5",Sheet1!A:A,"&lt;&gt;已参评好")</f>
        <v/>
      </c>
      <c r="H14" s="6">
        <f>COUNTIF(Sheet2!C:C,A14)</f>
        <v/>
      </c>
      <c r="I14" s="6">
        <f>COUNTIFS(Sheet2!C:C,A14,Sheet2!F:F,"&lt;&gt;")</f>
        <v/>
      </c>
      <c r="J14" s="15">
        <f>I14/H14</f>
        <v/>
      </c>
      <c r="K14" s="6">
        <f>COUNTIFS(Sheet2!C:C,A14,Sheet2!F:F,"已参评好")</f>
        <v/>
      </c>
      <c r="L14" s="15">
        <f>K14/H14</f>
        <v/>
      </c>
      <c r="M14" s="6">
        <f>COUNTIFS(Sheet2!C:C,A14,Sheet2!I:I,"&gt;=5",Sheet2!F:F,"&lt;&gt;已参评好")</f>
        <v/>
      </c>
      <c r="N14" s="7">
        <f>SUM(B14,H14)</f>
        <v/>
      </c>
      <c r="O14" s="7">
        <f>SUM(C14,I14)</f>
        <v/>
      </c>
      <c r="P14" s="16">
        <f>O14/N14</f>
        <v/>
      </c>
      <c r="Q14" s="7">
        <f>K14+E14</f>
        <v/>
      </c>
      <c r="R14" s="16">
        <f>Q14/N14</f>
        <v/>
      </c>
      <c r="S14" s="7">
        <f>M14+G14</f>
        <v/>
      </c>
    </row>
    <row r="15" ht="21" customHeight="1" s="1">
      <c r="A15" s="13" t="inlineStr">
        <is>
          <t>江东龙湖工作站</t>
        </is>
      </c>
      <c r="B15" s="3">
        <f>COUNTIF(Sheet1!K:K,A15)</f>
        <v/>
      </c>
      <c r="C15" s="3">
        <f>COUNTIFS(Sheet1!K:K,A15,Sheet1!A:A,"&lt;&gt;")</f>
        <v/>
      </c>
      <c r="D15" s="14">
        <f>C15/B15</f>
        <v/>
      </c>
      <c r="E15" s="3">
        <f>COUNTIFS(Sheet1!K:K,A15,Sheet1!A:A,"已参评好")</f>
        <v/>
      </c>
      <c r="F15" s="14">
        <f>E15/B15</f>
        <v/>
      </c>
      <c r="G15" s="3">
        <f>COUNTIFS(Sheet1!K:K,A15,Sheet1!F:F,"&gt;=5",Sheet1!A:A,"&lt;&gt;已参评好")</f>
        <v/>
      </c>
      <c r="H15" s="6">
        <f>COUNTIF(Sheet2!C:C,A15)</f>
        <v/>
      </c>
      <c r="I15" s="6">
        <f>COUNTIFS(Sheet2!C:C,A15,Sheet2!F:F,"&lt;&gt;")</f>
        <v/>
      </c>
      <c r="J15" s="15">
        <f>I15/H15</f>
        <v/>
      </c>
      <c r="K15" s="6">
        <f>COUNTIFS(Sheet2!C:C,A15,Sheet2!F:F,"已参评好")</f>
        <v/>
      </c>
      <c r="L15" s="15">
        <f>K15/H15</f>
        <v/>
      </c>
      <c r="M15" s="6">
        <f>COUNTIFS(Sheet2!C:C,A15,Sheet2!I:I,"&gt;=5",Sheet2!F:F,"&lt;&gt;已参评好")</f>
        <v/>
      </c>
      <c r="N15" s="7">
        <f>SUM(B15,H15)</f>
        <v/>
      </c>
      <c r="O15" s="7">
        <f>SUM(C15,I15)</f>
        <v/>
      </c>
      <c r="P15" s="16">
        <f>O15/N15</f>
        <v/>
      </c>
      <c r="Q15" s="7">
        <f>K15+E15</f>
        <v/>
      </c>
      <c r="R15" s="16">
        <f>Q15/N15</f>
        <v/>
      </c>
      <c r="S15" s="7">
        <f>M15+G15</f>
        <v/>
      </c>
    </row>
    <row r="16" ht="21" customHeight="1" s="1">
      <c r="A16" s="13" t="inlineStr">
        <is>
          <t>北部四镇工作站</t>
        </is>
      </c>
      <c r="B16" s="3">
        <f>COUNTIF(Sheet1!K:K,A16)</f>
        <v/>
      </c>
      <c r="C16" s="3">
        <f>COUNTIFS(Sheet1!K:K,A16,Sheet1!A:A,"&lt;&gt;")</f>
        <v/>
      </c>
      <c r="D16" s="14">
        <f>C16/B16</f>
        <v/>
      </c>
      <c r="E16" s="3">
        <f>COUNTIFS(Sheet1!K:K,A16,Sheet1!A:A,"已参评好")</f>
        <v/>
      </c>
      <c r="F16" s="14">
        <f>E16/B16</f>
        <v/>
      </c>
      <c r="G16" s="3">
        <f>COUNTIFS(Sheet1!K:K,A16,Sheet1!F:F,"&gt;=5",Sheet1!A:A,"&lt;&gt;已参评好")</f>
        <v/>
      </c>
      <c r="H16" s="6">
        <f>COUNTIF(Sheet2!C:C,A16)</f>
        <v/>
      </c>
      <c r="I16" s="6">
        <f>COUNTIFS(Sheet2!C:C,A16,Sheet2!F:F,"&lt;&gt;")</f>
        <v/>
      </c>
      <c r="J16" s="15">
        <f>I16/H16</f>
        <v/>
      </c>
      <c r="K16" s="6">
        <f>COUNTIFS(Sheet2!C:C,A16,Sheet2!F:F,"已参评好")</f>
        <v/>
      </c>
      <c r="L16" s="15">
        <f>K16/H16</f>
        <v/>
      </c>
      <c r="M16" s="6">
        <f>COUNTIFS(Sheet2!C:C,A16,Sheet2!I:I,"&gt;=5",Sheet2!F:F,"&lt;&gt;已参评好")</f>
        <v/>
      </c>
      <c r="N16" s="7">
        <f>SUM(B16,H16)</f>
        <v/>
      </c>
      <c r="O16" s="7">
        <f>SUM(C16,I16)</f>
        <v/>
      </c>
      <c r="P16" s="16">
        <f>O16/N16</f>
        <v/>
      </c>
      <c r="Q16" s="7">
        <f>K16+E16</f>
        <v/>
      </c>
      <c r="R16" s="16">
        <f>Q16/N16</f>
        <v/>
      </c>
      <c r="S16" s="7">
        <f>M16+G16</f>
        <v/>
      </c>
    </row>
    <row r="17" ht="21" customHeight="1" s="1">
      <c r="A17" s="13" t="inlineStr">
        <is>
          <t>古巷登塘工作站</t>
        </is>
      </c>
      <c r="B17" s="3">
        <f>COUNTIF(Sheet1!K:K,A17)</f>
        <v/>
      </c>
      <c r="C17" s="3">
        <f>COUNTIFS(Sheet1!K:K,A17,Sheet1!A:A,"&lt;&gt;")</f>
        <v/>
      </c>
      <c r="D17" s="14">
        <f>C17/B17</f>
        <v/>
      </c>
      <c r="E17" s="3">
        <f>COUNTIFS(Sheet1!K:K,A17,Sheet1!A:A,"已参评好")</f>
        <v/>
      </c>
      <c r="F17" s="14">
        <f>E17/B17</f>
        <v/>
      </c>
      <c r="G17" s="3">
        <f>COUNTIFS(Sheet1!K:K,A17,Sheet1!F:F,"&gt;=5",Sheet1!A:A,"&lt;&gt;已参评好")</f>
        <v/>
      </c>
      <c r="H17" s="6">
        <f>COUNTIF(Sheet2!C:C,A17)</f>
        <v/>
      </c>
      <c r="I17" s="6">
        <f>COUNTIFS(Sheet2!C:C,A17,Sheet2!F:F,"&lt;&gt;")</f>
        <v/>
      </c>
      <c r="J17" s="15">
        <f>I17/H17</f>
        <v/>
      </c>
      <c r="K17" s="6">
        <f>COUNTIFS(Sheet2!C:C,A17,Sheet2!F:F,"已参评好")</f>
        <v/>
      </c>
      <c r="L17" s="15">
        <f>K17/H17</f>
        <v/>
      </c>
      <c r="M17" s="6">
        <f>COUNTIFS(Sheet2!C:C,A17,Sheet2!I:I,"&gt;=5",Sheet2!F:F,"&lt;&gt;已参评好")</f>
        <v/>
      </c>
      <c r="N17" s="7">
        <f>SUM(B17,H17)</f>
        <v/>
      </c>
      <c r="O17" s="7">
        <f>SUM(C17,I17)</f>
        <v/>
      </c>
      <c r="P17" s="16">
        <f>O17/N17</f>
        <v/>
      </c>
      <c r="Q17" s="7">
        <f>K17+E17</f>
        <v/>
      </c>
      <c r="R17" s="16">
        <f>Q17/N17</f>
        <v/>
      </c>
      <c r="S17" s="7">
        <f>M17+G17</f>
        <v/>
      </c>
    </row>
    <row r="18" ht="21" customHeight="1" s="1">
      <c r="A18" s="17" t="inlineStr">
        <is>
          <t>潮安中心</t>
        </is>
      </c>
      <c r="B18" s="18">
        <f>SUM(B10:B17)</f>
        <v/>
      </c>
      <c r="C18" s="18">
        <f>SUM(C10:C17)</f>
        <v/>
      </c>
      <c r="D18" s="19">
        <f>C18/B18</f>
        <v/>
      </c>
      <c r="E18" s="18">
        <f>SUM(E10:E17)</f>
        <v/>
      </c>
      <c r="F18" s="19">
        <f>E18/B18</f>
        <v/>
      </c>
      <c r="G18" s="18">
        <f>SUM(G10:G17)</f>
        <v/>
      </c>
      <c r="H18" s="18">
        <f>SUM(H10:H17)</f>
        <v/>
      </c>
      <c r="I18" s="18">
        <f>SUM(I10:I17)</f>
        <v/>
      </c>
      <c r="J18" s="19">
        <f>I18/H18</f>
        <v/>
      </c>
      <c r="K18" s="18">
        <f>SUM(K10:K17)</f>
        <v/>
      </c>
      <c r="L18" s="19">
        <f>K18/H18</f>
        <v/>
      </c>
      <c r="M18" s="18">
        <f>SUM(M10:M17)</f>
        <v/>
      </c>
      <c r="N18" s="18">
        <f>SUM(N10:N17)</f>
        <v/>
      </c>
      <c r="O18" s="18">
        <f>SUM(O10:O17)</f>
        <v/>
      </c>
      <c r="P18" s="19">
        <f>O18/N18</f>
        <v/>
      </c>
      <c r="Q18" s="18">
        <f>K18+E18</f>
        <v/>
      </c>
      <c r="R18" s="19">
        <f>Q18/N18</f>
        <v/>
      </c>
      <c r="S18" s="18">
        <f>M18+G18</f>
        <v/>
      </c>
    </row>
    <row r="19" ht="21" customHeight="1" s="1">
      <c r="A19" s="13" t="inlineStr">
        <is>
          <t>饶平城区工作站</t>
        </is>
      </c>
      <c r="B19" s="3">
        <f>COUNTIF(Sheet1!K:K,A19)</f>
        <v/>
      </c>
      <c r="C19" s="3">
        <f>COUNTIFS(Sheet1!K:K,A19,Sheet1!A:A,"&lt;&gt;")</f>
        <v/>
      </c>
      <c r="D19" s="14">
        <f>C19/B19</f>
        <v/>
      </c>
      <c r="E19" s="3">
        <f>COUNTIFS(Sheet1!K:K,A19,Sheet1!A:A,"已参评好")</f>
        <v/>
      </c>
      <c r="F19" s="14">
        <f>E19/B19</f>
        <v/>
      </c>
      <c r="G19" s="3">
        <f>COUNTIFS(Sheet1!K:K,A19,Sheet1!F:F,"&gt;=5",Sheet1!A:A,"&lt;&gt;已参评好")</f>
        <v/>
      </c>
      <c r="H19" s="6">
        <f>COUNTIF(Sheet2!C:C,A19)</f>
        <v/>
      </c>
      <c r="I19" s="6">
        <f>COUNTIFS(Sheet2!C:C,A19,Sheet2!F:F,"&lt;&gt;")</f>
        <v/>
      </c>
      <c r="J19" s="15">
        <f>I19/H19</f>
        <v/>
      </c>
      <c r="K19" s="6">
        <f>COUNTIFS(Sheet2!C:C,A19,Sheet2!F:F,"已参评好")</f>
        <v/>
      </c>
      <c r="L19" s="15">
        <f>K19/H19</f>
        <v/>
      </c>
      <c r="M19" s="6">
        <f>COUNTIFS(Sheet2!C:C,A19,Sheet2!I:I,"&gt;=5",Sheet2!F:F,"&lt;&gt;已参评好")</f>
        <v/>
      </c>
      <c r="N19" s="7">
        <f>SUM(B19,H19)</f>
        <v/>
      </c>
      <c r="O19" s="7">
        <f>SUM(C19,I19)</f>
        <v/>
      </c>
      <c r="P19" s="16">
        <f>O19/N19</f>
        <v/>
      </c>
      <c r="Q19" s="7">
        <f>K19+E19</f>
        <v/>
      </c>
      <c r="R19" s="16">
        <f>Q19/N19</f>
        <v/>
      </c>
      <c r="S19" s="7">
        <f>M19+G19</f>
        <v/>
      </c>
    </row>
    <row r="20" ht="21" customHeight="1" s="1">
      <c r="A20" s="13" t="inlineStr">
        <is>
          <t>东界三镇工作站</t>
        </is>
      </c>
      <c r="B20" s="3">
        <f>COUNTIF(Sheet1!K:K,A20)</f>
        <v/>
      </c>
      <c r="C20" s="3">
        <f>COUNTIFS(Sheet1!K:K,A20,Sheet1!A:A,"&lt;&gt;")</f>
        <v/>
      </c>
      <c r="D20" s="14">
        <f>C20/B20</f>
        <v/>
      </c>
      <c r="E20" s="3">
        <f>COUNTIFS(Sheet1!K:K,A20,Sheet1!A:A,"已参评好")</f>
        <v/>
      </c>
      <c r="F20" s="14">
        <f>E20/B20</f>
        <v/>
      </c>
      <c r="G20" s="3">
        <f>COUNTIFS(Sheet1!K:K,A20,Sheet1!F:F,"&gt;=5",Sheet1!A:A,"&lt;&gt;已参评好")</f>
        <v/>
      </c>
      <c r="H20" s="6">
        <f>COUNTIF(Sheet2!C:C,A20)</f>
        <v/>
      </c>
      <c r="I20" s="6">
        <f>COUNTIFS(Sheet2!C:C,A20,Sheet2!F:F,"&lt;&gt;")</f>
        <v/>
      </c>
      <c r="J20" s="15">
        <f>I20/H20</f>
        <v/>
      </c>
      <c r="K20" s="6">
        <f>COUNTIFS(Sheet2!C:C,A20,Sheet2!F:F,"已参评好")</f>
        <v/>
      </c>
      <c r="L20" s="15">
        <f>K20/H20</f>
        <v/>
      </c>
      <c r="M20" s="6">
        <f>COUNTIFS(Sheet2!C:C,A20,Sheet2!I:I,"&gt;=5",Sheet2!F:F,"&lt;&gt;已参评好")</f>
        <v/>
      </c>
      <c r="N20" s="7">
        <f>SUM(B20,H20)</f>
        <v/>
      </c>
      <c r="O20" s="7">
        <f>SUM(C20,I20)</f>
        <v/>
      </c>
      <c r="P20" s="16">
        <f>O20/N20</f>
        <v/>
      </c>
      <c r="Q20" s="7">
        <f>K20+E20</f>
        <v/>
      </c>
      <c r="R20" s="16">
        <f>Q20/N20</f>
        <v/>
      </c>
      <c r="S20" s="7">
        <f>M20+G20</f>
        <v/>
      </c>
    </row>
    <row r="21" ht="21" customHeight="1" s="1">
      <c r="A21" s="13" t="inlineStr">
        <is>
          <t>饶平中片工作站</t>
        </is>
      </c>
      <c r="B21" s="3">
        <f>COUNTIF(Sheet1!K:K,A21)</f>
        <v/>
      </c>
      <c r="C21" s="3">
        <f>COUNTIFS(Sheet1!K:K,A21,Sheet1!A:A,"&lt;&gt;")</f>
        <v/>
      </c>
      <c r="D21" s="14">
        <f>C21/B21</f>
        <v/>
      </c>
      <c r="E21" s="3">
        <f>COUNTIFS(Sheet1!K:K,A21,Sheet1!A:A,"已参评好")</f>
        <v/>
      </c>
      <c r="F21" s="14">
        <f>E21/B21</f>
        <v/>
      </c>
      <c r="G21" s="3">
        <f>COUNTIFS(Sheet1!K:K,A21,Sheet1!F:F,"&gt;=5",Sheet1!A:A,"&lt;&gt;已参评好")</f>
        <v/>
      </c>
      <c r="H21" s="6">
        <f>COUNTIF(Sheet2!C:C,A21)</f>
        <v/>
      </c>
      <c r="I21" s="6">
        <f>COUNTIFS(Sheet2!C:C,A21,Sheet2!F:F,"&lt;&gt;")</f>
        <v/>
      </c>
      <c r="J21" s="15">
        <f>I21/H21</f>
        <v/>
      </c>
      <c r="K21" s="6">
        <f>COUNTIFS(Sheet2!C:C,A21,Sheet2!F:F,"已参评好")</f>
        <v/>
      </c>
      <c r="L21" s="15">
        <f>K21/H21</f>
        <v/>
      </c>
      <c r="M21" s="6">
        <f>COUNTIFS(Sheet2!C:C,A21,Sheet2!I:I,"&gt;=5",Sheet2!F:F,"&lt;&gt;已参评好")</f>
        <v/>
      </c>
      <c r="N21" s="7">
        <f>SUM(B21,H21)</f>
        <v/>
      </c>
      <c r="O21" s="7">
        <f>SUM(C21,I21)</f>
        <v/>
      </c>
      <c r="P21" s="16">
        <f>O21/N21</f>
        <v/>
      </c>
      <c r="Q21" s="7">
        <f>K21+E21</f>
        <v/>
      </c>
      <c r="R21" s="16">
        <f>Q21/N21</f>
        <v/>
      </c>
      <c r="S21" s="7">
        <f>M21+G21</f>
        <v/>
      </c>
    </row>
    <row r="22" ht="21" customHeight="1" s="1">
      <c r="A22" s="13" t="inlineStr">
        <is>
          <t>饶平西片工作站</t>
        </is>
      </c>
      <c r="B22" s="3">
        <f>COUNTIF(Sheet1!K:K,A22)</f>
        <v/>
      </c>
      <c r="C22" s="3">
        <f>COUNTIFS(Sheet1!K:K,A22,Sheet1!A:A,"&lt;&gt;")</f>
        <v/>
      </c>
      <c r="D22" s="14">
        <f>C22/B22</f>
        <v/>
      </c>
      <c r="E22" s="3">
        <f>COUNTIFS(Sheet1!K:K,A22,Sheet1!A:A,"已参评好")</f>
        <v/>
      </c>
      <c r="F22" s="14">
        <f>E22/B22</f>
        <v/>
      </c>
      <c r="G22" s="3">
        <f>COUNTIFS(Sheet1!K:K,A22,Sheet1!F:F,"&gt;=5",Sheet1!A:A,"&lt;&gt;已参评好")</f>
        <v/>
      </c>
      <c r="H22" s="6">
        <f>COUNTIF(Sheet2!C:C,A22)</f>
        <v/>
      </c>
      <c r="I22" s="6">
        <f>COUNTIFS(Sheet2!C:C,A22,Sheet2!F:F,"&lt;&gt;")</f>
        <v/>
      </c>
      <c r="J22" s="15">
        <f>I22/H22</f>
        <v/>
      </c>
      <c r="K22" s="6">
        <f>COUNTIFS(Sheet2!C:C,A22,Sheet2!F:F,"已参评好")</f>
        <v/>
      </c>
      <c r="L22" s="15">
        <f>K22/H22</f>
        <v/>
      </c>
      <c r="M22" s="6">
        <f>COUNTIFS(Sheet2!C:C,A22,Sheet2!I:I,"&gt;=5",Sheet2!F:F,"&lt;&gt;已参评好")</f>
        <v/>
      </c>
      <c r="N22" s="7">
        <f>SUM(B22,H22)</f>
        <v/>
      </c>
      <c r="O22" s="7">
        <f>SUM(C22,I22)</f>
        <v/>
      </c>
      <c r="P22" s="16">
        <f>O22/N22</f>
        <v/>
      </c>
      <c r="Q22" s="7">
        <f>K22+E22</f>
        <v/>
      </c>
      <c r="R22" s="16">
        <f>Q22/N22</f>
        <v/>
      </c>
      <c r="S22" s="7">
        <f>M22+G22</f>
        <v/>
      </c>
    </row>
    <row r="23" ht="21" customHeight="1" s="1">
      <c r="A23" s="13" t="inlineStr">
        <is>
          <t>饶平北片工作站</t>
        </is>
      </c>
      <c r="B23" s="3">
        <f>COUNTIF(Sheet1!K:K,A23)</f>
        <v/>
      </c>
      <c r="C23" s="3">
        <f>COUNTIFS(Sheet1!K:K,A23,Sheet1!A:A,"&lt;&gt;")</f>
        <v/>
      </c>
      <c r="D23" s="14">
        <f>C23/B23</f>
        <v/>
      </c>
      <c r="E23" s="3">
        <f>COUNTIFS(Sheet1!K:K,A23,Sheet1!A:A,"已参评好")</f>
        <v/>
      </c>
      <c r="F23" s="14">
        <f>E23/B23</f>
        <v/>
      </c>
      <c r="G23" s="3">
        <f>COUNTIFS(Sheet1!K:K,A23,Sheet1!F:F,"&gt;=5",Sheet1!A:A,"&lt;&gt;已参评好")</f>
        <v/>
      </c>
      <c r="H23" s="6">
        <f>COUNTIF(Sheet2!C:C,A23)</f>
        <v/>
      </c>
      <c r="I23" s="6">
        <f>COUNTIFS(Sheet2!C:C,A23,Sheet2!F:F,"&lt;&gt;")</f>
        <v/>
      </c>
      <c r="J23" s="15">
        <f>I23/H23</f>
        <v/>
      </c>
      <c r="K23" s="6">
        <f>COUNTIFS(Sheet2!C:C,A23,Sheet2!F:F,"已参评好")</f>
        <v/>
      </c>
      <c r="L23" s="15">
        <f>K23/H23</f>
        <v/>
      </c>
      <c r="M23" s="6">
        <f>COUNTIFS(Sheet2!C:C,A23,Sheet2!I:I,"&gt;=5",Sheet2!F:F,"&lt;&gt;已参评好")</f>
        <v/>
      </c>
      <c r="N23" s="7">
        <f>SUM(B23,H23)</f>
        <v/>
      </c>
      <c r="O23" s="7">
        <f>SUM(C23,I23)</f>
        <v/>
      </c>
      <c r="P23" s="16">
        <f>O23/N23</f>
        <v/>
      </c>
      <c r="Q23" s="7">
        <f>K23+E23</f>
        <v/>
      </c>
      <c r="R23" s="16">
        <f>Q23/N23</f>
        <v/>
      </c>
      <c r="S23" s="7">
        <f>M23+G23</f>
        <v/>
      </c>
    </row>
    <row r="24" ht="21" customHeight="1" s="1">
      <c r="A24" s="17" t="inlineStr">
        <is>
          <t>饶平中心</t>
        </is>
      </c>
      <c r="B24" s="18">
        <f>SUM(B19:B23)</f>
        <v/>
      </c>
      <c r="C24" s="18">
        <f>SUM(C19:C23)</f>
        <v/>
      </c>
      <c r="D24" s="19">
        <f>C24/B24</f>
        <v/>
      </c>
      <c r="E24" s="18">
        <f>SUM(E19:E23)</f>
        <v/>
      </c>
      <c r="F24" s="19">
        <f>E24/B24</f>
        <v/>
      </c>
      <c r="G24" s="18">
        <f>SUM(G19:G23)</f>
        <v/>
      </c>
      <c r="H24" s="18">
        <f>SUM(H19:H23)</f>
        <v/>
      </c>
      <c r="I24" s="18">
        <f>SUM(I19:I23)</f>
        <v/>
      </c>
      <c r="J24" s="19">
        <f>I24/H24</f>
        <v/>
      </c>
      <c r="K24" s="18">
        <f>SUM(K19:K23)</f>
        <v/>
      </c>
      <c r="L24" s="19">
        <f>K24/H24</f>
        <v/>
      </c>
      <c r="M24" s="18">
        <f>SUM(M19:M23)</f>
        <v/>
      </c>
      <c r="N24" s="18">
        <f>SUM(N19:N23)</f>
        <v/>
      </c>
      <c r="O24" s="18">
        <f>SUM(O19:O23)</f>
        <v/>
      </c>
      <c r="P24" s="19">
        <f>O24/N24</f>
        <v/>
      </c>
      <c r="Q24" s="18">
        <f>K24+E24</f>
        <v/>
      </c>
      <c r="R24" s="19">
        <f>Q24/N24</f>
        <v/>
      </c>
      <c r="S24" s="18">
        <f>M24+G24</f>
        <v/>
      </c>
    </row>
    <row r="25" ht="20.4" customHeight="1" s="1">
      <c r="A25" s="20" t="inlineStr">
        <is>
          <t>全市</t>
        </is>
      </c>
      <c r="B25" s="21">
        <f>SUM(B24,B18,B9)</f>
        <v/>
      </c>
      <c r="C25" s="21">
        <f>SUM(C24,C18,C9)</f>
        <v/>
      </c>
      <c r="D25" s="22">
        <f>C25/B25</f>
        <v/>
      </c>
      <c r="E25" s="21">
        <f>SUM(E24,E18,E9)</f>
        <v/>
      </c>
      <c r="F25" s="22">
        <f>E25/B25</f>
        <v/>
      </c>
      <c r="G25" s="21">
        <f>SUM(G24,G18,G9)</f>
        <v/>
      </c>
      <c r="H25" s="21">
        <f>SUM(H24,H18,H9)</f>
        <v/>
      </c>
      <c r="I25" s="21">
        <f>SUM(I24,I18,I9)</f>
        <v/>
      </c>
      <c r="J25" s="22">
        <f>I25/H25</f>
        <v/>
      </c>
      <c r="K25" s="21">
        <f>SUM(K24,K18,K9)</f>
        <v/>
      </c>
      <c r="L25" s="22">
        <f>K25/H25</f>
        <v/>
      </c>
      <c r="M25" s="21">
        <f>SUM(M24,M18,M9)</f>
        <v/>
      </c>
      <c r="N25" s="21">
        <f>SUM(N24,N18,N9)</f>
        <v/>
      </c>
      <c r="O25" s="21">
        <f>SUM(O24,O18,O9)</f>
        <v/>
      </c>
      <c r="P25" s="22">
        <f>O25/N25</f>
        <v/>
      </c>
      <c r="Q25" s="21">
        <f>K25+E25</f>
        <v/>
      </c>
      <c r="R25" s="22">
        <f>Q25/N25</f>
        <v/>
      </c>
      <c r="S25" s="21">
        <f>M25+G25</f>
        <v/>
      </c>
    </row>
  </sheetData>
  <mergeCells count="4">
    <mergeCell ref="A1:A3"/>
    <mergeCell ref="B1:G2"/>
    <mergeCell ref="N1:S2"/>
    <mergeCell ref="H1:M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monet</dc:creator>
  <dcterms:created xsi:type="dcterms:W3CDTF">2026-06-22T06:29:00Z</dcterms:created>
  <dcterms:modified xsi:type="dcterms:W3CDTF">2026-07-30T15:30:06Z</dcterms:modified>
  <cp:lastModifiedBy>张咏斌</cp:lastModifiedBy>
</cp:coreProperties>
</file>

<file path=docProps/custom.xml><?xml version="1.0" encoding="utf-8"?>
<Properties xmlns:vt="http://schemas.openxmlformats.org/officeDocument/2006/docPropsVTypes" xmlns="http://schemas.openxmlformats.org/officeDocument/2006/custom-properties">
  <property name="ICV" fmtid="{D5CDD505-2E9C-101B-9397-08002B2CF9AE}" pid="2">
    <vt:lpwstr>B4923305302560C63352356A7D65474F_41</vt:lpwstr>
  </property>
  <property name="KSOProductBuildVer" fmtid="{D5CDD505-2E9C-101B-9397-08002B2CF9AE}" pid="3">
    <vt:lpwstr>2052-12.1.26026.26026</vt:lpwstr>
  </property>
  <property name="CalculationRule" fmtid="{D5CDD505-2E9C-101B-9397-08002B2CF9AE}" pid="4">
    <vt:i4>1</vt:i4>
  </property>
</Properties>
</file>